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Дина\Desktop\"/>
    </mc:Choice>
  </mc:AlternateContent>
  <bookViews>
    <workbookView xWindow="0" yWindow="0" windowWidth="28800" windowHeight="12045"/>
  </bookViews>
  <sheets>
    <sheet name="Шполянський ЦПМСД" sheetId="1" r:id="rId1"/>
  </sheets>
  <externalReferences>
    <externalReference r:id="rId2"/>
  </externalReferences>
  <definedNames>
    <definedName name="cRText">#REF!</definedName>
    <definedName name="Detail">#REF!</definedName>
    <definedName name="Header">#REF!</definedName>
    <definedName name="RText">#REF!</definedName>
    <definedName name="RText1">#REF!</definedName>
    <definedName name="SumCISO">#REF!</definedName>
    <definedName name="Summery">#REF!</definedName>
    <definedName name="Title">#REF!</definedName>
    <definedName name="Total">#REF!</definedName>
    <definedName name="Total1">#REF!</definedName>
    <definedName name="TotalSum">#REF!</definedName>
    <definedName name="TotalValSum">#REF!</definedName>
    <definedName name="Валюта">#REF!</definedName>
    <definedName name="Джерела">[1]Списки!$A$2:$A$7</definedName>
    <definedName name="ЕдИзм">#REF!</definedName>
    <definedName name="КодТМЦ">#REF!</definedName>
    <definedName name="Кол">#REF!</definedName>
    <definedName name="МОЛ">#REF!</definedName>
    <definedName name="Наименование">#REF!</definedName>
    <definedName name="Период">#REF!</definedName>
    <definedName name="Сумма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L5" i="1"/>
  <c r="J5" i="1"/>
  <c r="H5" i="1"/>
  <c r="F5" i="1"/>
  <c r="D5" i="1"/>
  <c r="B5" i="1"/>
  <c r="A3" i="1"/>
  <c r="A1" i="1"/>
  <c r="M5" i="1"/>
  <c r="K5" i="1"/>
  <c r="I5" i="1"/>
  <c r="G5" i="1"/>
  <c r="E5" i="1"/>
  <c r="C5" i="1"/>
  <c r="A5" i="1"/>
  <c r="A2" i="1"/>
</calcChain>
</file>

<file path=xl/sharedStrings.xml><?xml version="1.0" encoding="utf-8"?>
<sst xmlns="http://schemas.openxmlformats.org/spreadsheetml/2006/main" count="970" uniqueCount="360">
  <si>
    <t>Шполянський район</t>
  </si>
  <si>
    <t>КНП "Шполянський ЦПМСД" 38990598</t>
  </si>
  <si>
    <t>державний бюджет</t>
  </si>
  <si>
    <t>Epinephrine</t>
  </si>
  <si>
    <t>Адреналін-Дарниця</t>
  </si>
  <si>
    <t xml:space="preserve">р-н д/ін'єкцій </t>
  </si>
  <si>
    <t>1,8мг/мл по 1мл в амп №5</t>
  </si>
  <si>
    <t>ампули</t>
  </si>
  <si>
    <t>Carbo activatus</t>
  </si>
  <si>
    <t xml:space="preserve">Активоване вугілля </t>
  </si>
  <si>
    <t>таблетки</t>
  </si>
  <si>
    <t>0,25 №10</t>
  </si>
  <si>
    <t>таб.</t>
  </si>
  <si>
    <t>Proxymetacaine</t>
  </si>
  <si>
    <t xml:space="preserve">Алкаїн </t>
  </si>
  <si>
    <t xml:space="preserve">краплі </t>
  </si>
  <si>
    <t>0,5% по 15 мл</t>
  </si>
  <si>
    <t>упаковка</t>
  </si>
  <si>
    <t>Аміак</t>
  </si>
  <si>
    <t>розчин</t>
  </si>
  <si>
    <t>10% по 40 мл у флак</t>
  </si>
  <si>
    <t>флакон</t>
  </si>
  <si>
    <t>Enisamium iodide</t>
  </si>
  <si>
    <t>Амізон 0,25 №20</t>
  </si>
  <si>
    <t>0,25 №20</t>
  </si>
  <si>
    <t>Amizon</t>
  </si>
  <si>
    <t>Амізончик сироп</t>
  </si>
  <si>
    <t>сироп</t>
  </si>
  <si>
    <t>10мг/мл</t>
  </si>
  <si>
    <t>Metamizole sodium</t>
  </si>
  <si>
    <t xml:space="preserve">Анальгін </t>
  </si>
  <si>
    <t>0,5г №10</t>
  </si>
  <si>
    <t>Анальгін</t>
  </si>
  <si>
    <t>500мг/мл по 2 мл в амп №10</t>
  </si>
  <si>
    <t xml:space="preserve">Анальгін-Дарниця </t>
  </si>
  <si>
    <t>Аплікатор на пластмасовій паличці пробір.з зах.ковпач</t>
  </si>
  <si>
    <t>шт</t>
  </si>
  <si>
    <t>Аплікатор для відбору матеріалу</t>
  </si>
  <si>
    <t>Ascorbic acid</t>
  </si>
  <si>
    <t>Аскорбінова кислота</t>
  </si>
  <si>
    <t>50мг/мл по 2 мл в амп №10</t>
  </si>
  <si>
    <t>Potassium and magnesium aspartate</t>
  </si>
  <si>
    <t>Аспаркам амп.10мл№10</t>
  </si>
  <si>
    <t>10 мл №10</t>
  </si>
  <si>
    <t>Silicium dioxide</t>
  </si>
  <si>
    <t xml:space="preserve">Атоксіл порошок </t>
  </si>
  <si>
    <t xml:space="preserve">порошок </t>
  </si>
  <si>
    <t>2г у пакетах-саше №20</t>
  </si>
  <si>
    <t>пакети</t>
  </si>
  <si>
    <t>Acetylsalicylic acid</t>
  </si>
  <si>
    <t xml:space="preserve">Ацетилсаліцилова кислота - Дарниця </t>
  </si>
  <si>
    <t xml:space="preserve"> 500 мг  №10</t>
  </si>
  <si>
    <t>Comb drug</t>
  </si>
  <si>
    <t>Барбовал</t>
  </si>
  <si>
    <t>25мл у флаконах №1</t>
  </si>
  <si>
    <t>фл.</t>
  </si>
  <si>
    <t>Бинт нест 5х10</t>
  </si>
  <si>
    <t>Бинт нест 7х14</t>
  </si>
  <si>
    <t xml:space="preserve">Бісопролол </t>
  </si>
  <si>
    <t>10 мл №30</t>
  </si>
  <si>
    <t>5 мл №30</t>
  </si>
  <si>
    <t>Viride nitens</t>
  </si>
  <si>
    <t>Брильянтовий зелений</t>
  </si>
  <si>
    <t xml:space="preserve">флакон </t>
  </si>
  <si>
    <t>20мл  1%</t>
  </si>
  <si>
    <t>Validol</t>
  </si>
  <si>
    <t>Валідол-Дарниця</t>
  </si>
  <si>
    <t>60мг №10</t>
  </si>
  <si>
    <t>Вата н/ст 50,0 зиг-заг</t>
  </si>
  <si>
    <t>зиг-заг</t>
  </si>
  <si>
    <t>50 г</t>
  </si>
  <si>
    <t>Salbutamol</t>
  </si>
  <si>
    <t xml:space="preserve">Вентолін </t>
  </si>
  <si>
    <t xml:space="preserve">Небули </t>
  </si>
  <si>
    <t>2,5 мг/2,5 мл №40 (10х4)</t>
  </si>
  <si>
    <t>небули</t>
  </si>
  <si>
    <t>Verapamil</t>
  </si>
  <si>
    <t>Верапаміл</t>
  </si>
  <si>
    <t>2.5 мг/мл по 2 мл №10 в амп.</t>
  </si>
  <si>
    <t>Aqua pro injectioni</t>
  </si>
  <si>
    <t>Вода для ін"єкцій №10</t>
  </si>
  <si>
    <t>№10</t>
  </si>
  <si>
    <t>Hydrocortisone</t>
  </si>
  <si>
    <t>Гідрокортизону Ацетат</t>
  </si>
  <si>
    <t>25 мг/мг по 2 мл в амп. №10</t>
  </si>
  <si>
    <t>Гінекологічний набір</t>
  </si>
  <si>
    <t>Glucose</t>
  </si>
  <si>
    <t>Глюкоза</t>
  </si>
  <si>
    <t>5% 200 мл №1</t>
  </si>
  <si>
    <t>40% по 10 в амп. №10</t>
  </si>
  <si>
    <t>Глюкоза-Дарниця</t>
  </si>
  <si>
    <t>50мг/мл, 200 мл №1</t>
  </si>
  <si>
    <t>Грипоцитрон Хот Лимон</t>
  </si>
  <si>
    <t>порошок</t>
  </si>
  <si>
    <t>4,0 г</t>
  </si>
  <si>
    <t>Decamethoxine</t>
  </si>
  <si>
    <t>Декасан</t>
  </si>
  <si>
    <t>0,02% 100 мл</t>
  </si>
  <si>
    <t>Dexamethasone</t>
  </si>
  <si>
    <t>Дексаметазон</t>
  </si>
  <si>
    <t>4 мг/мл 1мл в амп №5</t>
  </si>
  <si>
    <t>Дексаметазон-Дарниця</t>
  </si>
  <si>
    <t>Bendazol</t>
  </si>
  <si>
    <t>Дибазол</t>
  </si>
  <si>
    <t>10 мг/мл  №10</t>
  </si>
  <si>
    <t>Дибазол-Дарниця</t>
  </si>
  <si>
    <t>Diclofenac</t>
  </si>
  <si>
    <t>Диклофенак</t>
  </si>
  <si>
    <t>гель</t>
  </si>
  <si>
    <t>50 гр</t>
  </si>
  <si>
    <t>Diphenhydramine</t>
  </si>
  <si>
    <t xml:space="preserve">Димедрол </t>
  </si>
  <si>
    <t>1% по 1 мл в ампулах  №10</t>
  </si>
  <si>
    <t>10мг/мл по 1 мл в ампулах  №10</t>
  </si>
  <si>
    <t>Drotaverine</t>
  </si>
  <si>
    <t>Дротаверин Таблетки</t>
  </si>
  <si>
    <t>40 мг №10х1</t>
  </si>
  <si>
    <t xml:space="preserve">Дротаверин </t>
  </si>
  <si>
    <t>20 мг/мл по 2 мл  №5</t>
  </si>
  <si>
    <t>Mono</t>
  </si>
  <si>
    <t>Ентеросгель</t>
  </si>
  <si>
    <t>порошок у пакетах</t>
  </si>
  <si>
    <t>70г/100г по 15 гр у пакетах №15</t>
  </si>
  <si>
    <t>Etamsylate</t>
  </si>
  <si>
    <t xml:space="preserve">Етамзилат-Дарниця </t>
  </si>
  <si>
    <t>125 мг/мл по 2 мл в амп. №10</t>
  </si>
  <si>
    <t>Theophylline</t>
  </si>
  <si>
    <t>Еуфілін</t>
  </si>
  <si>
    <t xml:space="preserve"> 20 мг в 1 мл  №10</t>
  </si>
  <si>
    <t>Ємність для збору сечі</t>
  </si>
  <si>
    <t>Ємності для мокротиння</t>
  </si>
  <si>
    <t>Ibuprofen</t>
  </si>
  <si>
    <t>Ібунорм</t>
  </si>
  <si>
    <t>Капсули</t>
  </si>
  <si>
    <t>200мг №10</t>
  </si>
  <si>
    <t>капсула</t>
  </si>
  <si>
    <t>Ібупрофен</t>
  </si>
  <si>
    <t>200 мг  №50</t>
  </si>
  <si>
    <t>Isosorbide dinitrate</t>
  </si>
  <si>
    <t>Ізо-Мік спрей</t>
  </si>
  <si>
    <t>спрей</t>
  </si>
  <si>
    <t>1.25 мг/доза по 15 мл (300 доз) у флаконах</t>
  </si>
  <si>
    <t>Calcium gluconate</t>
  </si>
  <si>
    <t xml:space="preserve">Кальція глюконат </t>
  </si>
  <si>
    <t>10% по 5 мл</t>
  </si>
  <si>
    <t>Calcium chloride</t>
  </si>
  <si>
    <t xml:space="preserve">Кальція хлорид </t>
  </si>
  <si>
    <t>10% по 5 мл в ампулах   №10</t>
  </si>
  <si>
    <t>Captopril and diuretics</t>
  </si>
  <si>
    <t xml:space="preserve">Каптопрес 12,5 -Дарниця </t>
  </si>
  <si>
    <t xml:space="preserve"> №10х2</t>
  </si>
  <si>
    <t>Ketorolac</t>
  </si>
  <si>
    <t xml:space="preserve">Кетолонг-Дарниця </t>
  </si>
  <si>
    <t>30мг/мл по 1 мл в амп №10</t>
  </si>
  <si>
    <t>Aminocapronic acid</t>
  </si>
  <si>
    <t>Кислота амінокапронова</t>
  </si>
  <si>
    <t>50 мг/мл 100мл.</t>
  </si>
  <si>
    <t xml:space="preserve">Кислота амінокапронова - Дарниця </t>
  </si>
  <si>
    <t>5% по 100мл.</t>
  </si>
  <si>
    <t xml:space="preserve">Корвалмент </t>
  </si>
  <si>
    <t>Капсули м'які</t>
  </si>
  <si>
    <t>0,1г №10х3</t>
  </si>
  <si>
    <t xml:space="preserve">Корглікон </t>
  </si>
  <si>
    <t>0,6мг/мл по 1мл в амп. №10 (10х1)</t>
  </si>
  <si>
    <t>Amiodarone</t>
  </si>
  <si>
    <t>Кордарон</t>
  </si>
  <si>
    <t>50 мг/мл по 3 мл в амп. №6</t>
  </si>
  <si>
    <t>Nikethamide</t>
  </si>
  <si>
    <t xml:space="preserve">Кордіамін </t>
  </si>
  <si>
    <t>№30</t>
  </si>
  <si>
    <t>Coffeine and sodium benzoate</t>
  </si>
  <si>
    <t xml:space="preserve">Кофеїн-Бензоат Натрію - Дарниця </t>
  </si>
  <si>
    <t>100 мг/мл по 1 мл в амп. №10</t>
  </si>
  <si>
    <t>Кофеїн-Бензоат Натрію</t>
  </si>
  <si>
    <t>Крафт папір</t>
  </si>
  <si>
    <t>лист</t>
  </si>
  <si>
    <t>Pancreatin</t>
  </si>
  <si>
    <t>Креон 25000</t>
  </si>
  <si>
    <t>300 мг № 20</t>
  </si>
  <si>
    <t>Ланцети для глюкометра</t>
  </si>
  <si>
    <t>Ланцети для пректестів</t>
  </si>
  <si>
    <t>Лейкопластир 2х500</t>
  </si>
  <si>
    <t>Magnesium sulfate</t>
  </si>
  <si>
    <t>Магнію сульфат р-н №10</t>
  </si>
  <si>
    <t>250 мг/мл по 5 мл в ампулах №10</t>
  </si>
  <si>
    <t>Марля мед 5 м</t>
  </si>
  <si>
    <t>Маска медична 3-х слойна</t>
  </si>
  <si>
    <t>Phenylephrine</t>
  </si>
  <si>
    <t xml:space="preserve">Мезатон </t>
  </si>
  <si>
    <t>10 мг/мл по 1 мл в амп №10 (10х1)</t>
  </si>
  <si>
    <t>Metoclopramide</t>
  </si>
  <si>
    <t xml:space="preserve">Метоклопрамід </t>
  </si>
  <si>
    <t>10 мг  №50</t>
  </si>
  <si>
    <t xml:space="preserve">Метоклопраміду Гідрохлорид </t>
  </si>
  <si>
    <t>5 мг/мл по 2 мл в амп №10</t>
  </si>
  <si>
    <t>інші джерела</t>
  </si>
  <si>
    <t>Metoprolol</t>
  </si>
  <si>
    <t xml:space="preserve">Метопролол </t>
  </si>
  <si>
    <t xml:space="preserve">таблетки </t>
  </si>
  <si>
    <t>20 мг  №30</t>
  </si>
  <si>
    <t>Mefenamic acid</t>
  </si>
  <si>
    <t>Мефенамінова Кислота-Дарниця</t>
  </si>
  <si>
    <t>500мг №10х2</t>
  </si>
  <si>
    <t>Ambroxol</t>
  </si>
  <si>
    <t xml:space="preserve">Муколван </t>
  </si>
  <si>
    <t>0,75% по 2 мл в ампулах №5</t>
  </si>
  <si>
    <t>Sodium chloride</t>
  </si>
  <si>
    <t xml:space="preserve">Натрій хлорид </t>
  </si>
  <si>
    <t>9 мг/мл по 10 мл в ампулах</t>
  </si>
  <si>
    <t>Натрію Хлорид</t>
  </si>
  <si>
    <t>розчин для інфузій</t>
  </si>
  <si>
    <t>9мг/мл по 200 мл флакон</t>
  </si>
  <si>
    <t>Nimesulide</t>
  </si>
  <si>
    <t>Німедар Гранули</t>
  </si>
  <si>
    <t>гранули по 100мг/2 по 2г №30</t>
  </si>
  <si>
    <t xml:space="preserve">Німелган гранули </t>
  </si>
  <si>
    <t>пакет саше</t>
  </si>
  <si>
    <t>гранули по 100мг по 30 саше</t>
  </si>
  <si>
    <t>Glyceryl trinitrate</t>
  </si>
  <si>
    <t xml:space="preserve">Нітрогліцерин </t>
  </si>
  <si>
    <t>05 мг №40</t>
  </si>
  <si>
    <t>Nifedipine</t>
  </si>
  <si>
    <t>Ніфедипін</t>
  </si>
  <si>
    <t>по 10 мг №50</t>
  </si>
  <si>
    <t>Inosine pranobex</t>
  </si>
  <si>
    <t>Новірин</t>
  </si>
  <si>
    <t>500 мг №20</t>
  </si>
  <si>
    <t>Procainamide</t>
  </si>
  <si>
    <t xml:space="preserve">Новокаїнамід </t>
  </si>
  <si>
    <t>10% по 5 мл в амп №10</t>
  </si>
  <si>
    <t>Oxolin</t>
  </si>
  <si>
    <t xml:space="preserve">Оксолін-Дарниця </t>
  </si>
  <si>
    <t>мазь</t>
  </si>
  <si>
    <t xml:space="preserve"> 2,5мг/г по 10г №1</t>
  </si>
  <si>
    <t>Панкреатин-Здоров'я</t>
  </si>
  <si>
    <t>№20 (20х1)</t>
  </si>
  <si>
    <t>Papaverine</t>
  </si>
  <si>
    <t xml:space="preserve">Папаверин </t>
  </si>
  <si>
    <t>20мг/мл по 2 мл в амп. №10</t>
  </si>
  <si>
    <t>Папаверин-Дарниця</t>
  </si>
  <si>
    <t>Paracetamol</t>
  </si>
  <si>
    <t xml:space="preserve">Парацетамол </t>
  </si>
  <si>
    <t>120 мг/5 мл по 100 мл у флак.</t>
  </si>
  <si>
    <t>Парацетамол таб №10</t>
  </si>
  <si>
    <t>0,2 гр №10</t>
  </si>
  <si>
    <t>Hydrogen peroxide</t>
  </si>
  <si>
    <t xml:space="preserve">Перекись водню </t>
  </si>
  <si>
    <t>3% по 100 мл</t>
  </si>
  <si>
    <t>Piracetam</t>
  </si>
  <si>
    <t xml:space="preserve">Пірацетам-Дарниця </t>
  </si>
  <si>
    <t>200мг/мл по 5 мл в амп. №10</t>
  </si>
  <si>
    <t>Platyphylline</t>
  </si>
  <si>
    <t xml:space="preserve">Платифілін-Дарниця </t>
  </si>
  <si>
    <t>2мг/мл по 1 мл в амп. №10</t>
  </si>
  <si>
    <t>Prednisolone</t>
  </si>
  <si>
    <t>Преднізолон</t>
  </si>
  <si>
    <t>30 мг/мл по 1 мл №5 в амп.</t>
  </si>
  <si>
    <t>Пробірка 2 мл</t>
  </si>
  <si>
    <t>Пробірка 9 мл</t>
  </si>
  <si>
    <t>Pitofenone and analgesics</t>
  </si>
  <si>
    <t>Реналган</t>
  </si>
  <si>
    <t>5мл в амп №5</t>
  </si>
  <si>
    <t xml:space="preserve">Реосорбілакт </t>
  </si>
  <si>
    <t>200 мл</t>
  </si>
  <si>
    <t>Респіратор 2F</t>
  </si>
  <si>
    <t>Респіратор 3F</t>
  </si>
  <si>
    <t>Рукавиці н/с М 7-8</t>
  </si>
  <si>
    <t>пара</t>
  </si>
  <si>
    <t>Рукавиці стерильні</t>
  </si>
  <si>
    <t xml:space="preserve">Сальбутамол </t>
  </si>
  <si>
    <t>100 мкг/доза</t>
  </si>
  <si>
    <t>Ethanol</t>
  </si>
  <si>
    <t xml:space="preserve">Септил </t>
  </si>
  <si>
    <t>96 %</t>
  </si>
  <si>
    <t>Серветки стерильні</t>
  </si>
  <si>
    <t>Система для переливання інфузійних розчинів "Rauder"</t>
  </si>
  <si>
    <t>Скло предметне "Волес" №50</t>
  </si>
  <si>
    <t>Смужки діагностичні UrineRS H10 №100</t>
  </si>
  <si>
    <t xml:space="preserve">Спирт Етиловий </t>
  </si>
  <si>
    <t>70% по 100 мл</t>
  </si>
  <si>
    <t>Strophantin</t>
  </si>
  <si>
    <t xml:space="preserve">Строфантин Г. </t>
  </si>
  <si>
    <t>0,25мг/мл по 1 мл в амп. 10</t>
  </si>
  <si>
    <t>Chloropyramine</t>
  </si>
  <si>
    <t xml:space="preserve">Супрастин </t>
  </si>
  <si>
    <t>20 мг/мл по 1 мл в амп. №5</t>
  </si>
  <si>
    <t>Тест для діагностики COVID-19</t>
  </si>
  <si>
    <t>Тест для виявлення грипу А+В №1</t>
  </si>
  <si>
    <t>Тест для виявлення антитіл до ВІЛ 1/2</t>
  </si>
  <si>
    <t>Тест смужки на Загальний Холестерин Element Multi 10 шт</t>
  </si>
  <si>
    <t>Тест-система для визначення тропоніну I CITO TEST Troponin I №1</t>
  </si>
  <si>
    <t>Тест-система для виявлення HBsAg вірусу гепатиту В №40</t>
  </si>
  <si>
    <t>Тест-система для виявлення вірусу гепатиту С CITO TEST HCV №40</t>
  </si>
  <si>
    <t>Тест-смужка для визначення вагітності Secret</t>
  </si>
  <si>
    <t>Тест-смужки Accu-Chek Active №50</t>
  </si>
  <si>
    <t>Тест-смужки One Touch Select №50</t>
  </si>
  <si>
    <t>Тест-смужки One Touch Ultra №50</t>
  </si>
  <si>
    <t>Тест-смужки SensoLite №50</t>
  </si>
  <si>
    <t>КНП "Шполянський ЦПМСД" 38990600</t>
  </si>
  <si>
    <t>Фармадипін краплі</t>
  </si>
  <si>
    <t>краплі</t>
  </si>
  <si>
    <t>Xylometazoline</t>
  </si>
  <si>
    <t>Фармазолін краплі 0,05%</t>
  </si>
  <si>
    <t>Фармазолін краплі 0,1% по 10 мл у фл.</t>
  </si>
  <si>
    <t>Furosemide</t>
  </si>
  <si>
    <t xml:space="preserve">Фуросемід-Дарниця </t>
  </si>
  <si>
    <t>10 мг/мл по 2 мл в амп №10</t>
  </si>
  <si>
    <t>Chlorhexidine</t>
  </si>
  <si>
    <t>Хлоргекседин</t>
  </si>
  <si>
    <t>Хлоропірамін гідрохлорид</t>
  </si>
  <si>
    <t>20мг/мл по 1мл в амп №5</t>
  </si>
  <si>
    <t>Цитрамон У</t>
  </si>
  <si>
    <t>№6</t>
  </si>
  <si>
    <t>Шпатель ЛОР</t>
  </si>
  <si>
    <t>Шприц інсуліновий</t>
  </si>
  <si>
    <t>Шприц одн 10,0 мл</t>
  </si>
  <si>
    <t>Шприц одн 20,0 мл</t>
  </si>
  <si>
    <t>Шприц одн 5,0 мл</t>
  </si>
  <si>
    <t>Шпріци одн 2,0 мл</t>
  </si>
  <si>
    <t>Щіточка цервікальна</t>
  </si>
  <si>
    <t>Dornase alfa (desoxyribonuclease)</t>
  </si>
  <si>
    <t>Пульмозим</t>
  </si>
  <si>
    <t>Розчин для інгаляцій</t>
  </si>
  <si>
    <t>2,5 мг/2,5 мл в амуплах № 6</t>
  </si>
  <si>
    <t>Вакцина для профілактики поліомієліту оральна</t>
  </si>
  <si>
    <t>Вакцина Поліо Сабін</t>
  </si>
  <si>
    <t>суспензія оральна</t>
  </si>
  <si>
    <t>10 доз в ампулі</t>
  </si>
  <si>
    <t>доза</t>
  </si>
  <si>
    <t>Вакцина для профілактики поліомієліту</t>
  </si>
  <si>
    <t>Вакцина Імовакс</t>
  </si>
  <si>
    <t>суспензія для інєкцій</t>
  </si>
  <si>
    <t>Анатоксин або вакцина для профілактики дифтерії та правця (АДП)</t>
  </si>
  <si>
    <t>Вакцина ДІФТЕТ</t>
  </si>
  <si>
    <t>Вакцина для профілактики гемофільної інфекції типу b</t>
  </si>
  <si>
    <t>Вакцина Хіберікс</t>
  </si>
  <si>
    <t>ліофізат для розцину для інєкцій</t>
  </si>
  <si>
    <t>1 доза в ампулі</t>
  </si>
  <si>
    <t>Вакцина для профілактики гепатиту В,рекомбінантна рідка</t>
  </si>
  <si>
    <t>Вакцина Еувакс</t>
  </si>
  <si>
    <t>Анатоксин або вакцина для профілактики дифтерії та правця із зменшеним вмістом антигена (АДП-М)</t>
  </si>
  <si>
    <t>Вакцина АДП-м</t>
  </si>
  <si>
    <t>Вакцина для профілактики кашлюка, дифтерії та правця з цільноклітинним кашлюковим компонентом</t>
  </si>
  <si>
    <t>Вакцина АКДП</t>
  </si>
  <si>
    <t>Комбінована вакцина для профілактики кору, епідемічного паротиту та краснухи</t>
  </si>
  <si>
    <t>М-М-Р</t>
  </si>
  <si>
    <t>Вакцина КПК</t>
  </si>
  <si>
    <t>Tuberculosis, live attenuated</t>
  </si>
  <si>
    <t>Вакцина БЦЖ</t>
  </si>
  <si>
    <t>50 мкг/доза</t>
  </si>
  <si>
    <t>Вацина для профілактики дифтерії, правця, кашлюку, гепатиту В та захворювань, спричинених HAEMOPHILUS INFLUENZAE типу В, кон'югована, адсорбована</t>
  </si>
  <si>
    <t>Вакцина АКДП+Хіб+Гепатит</t>
  </si>
  <si>
    <t>2 дози в ампз розчинником</t>
  </si>
  <si>
    <t>Вацина для профілактики дифтерії та правця адсорбована (Педіатрична)</t>
  </si>
  <si>
    <t>Вакцина АДП</t>
  </si>
  <si>
    <t>10 доз у флаконі</t>
  </si>
  <si>
    <t>місцевий бюджет</t>
  </si>
  <si>
    <t>Tuberculin</t>
  </si>
  <si>
    <t>Біолік Туберкулін ППД-Л</t>
  </si>
  <si>
    <t>р-н з акт 2 ТО/доза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</si>
</sst>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1">
    <font>
      <sz val="10"/>
      <color rgb="FF000000"/>
      <name val="Arial"/>
    </font>
    <font>
      <sz val="14"/>
      <name val="Times New Roman"/>
    </font>
    <font>
      <sz val="10"/>
      <name val="Times New Roman"/>
    </font>
    <font>
      <sz val="12"/>
      <name val="Times New Roman"/>
    </font>
    <font>
      <sz val="10"/>
      <name val="Arial"/>
    </font>
    <font>
      <sz val="14"/>
      <color rgb="FFFF0000"/>
      <name val="Times New Roman"/>
    </font>
    <font>
      <b/>
      <sz val="10"/>
      <name val="Times New Roman"/>
    </font>
    <font>
      <sz val="9"/>
      <color rgb="FF000000"/>
      <name val="Tahoma"/>
    </font>
    <font>
      <sz val="10"/>
      <color rgb="FF000000"/>
      <name val="Roboto"/>
    </font>
    <font>
      <sz val="10"/>
      <color rgb="FF000000"/>
      <name val="Times New Roman"/>
    </font>
    <font>
      <sz val="9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164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0" xfId="0" applyFont="1" applyAlignment="1"/>
    <xf numFmtId="0" fontId="3" fillId="0" borderId="3" xfId="0" applyFont="1" applyBorder="1" applyAlignment="1">
      <alignment vertical="center"/>
    </xf>
    <xf numFmtId="0" fontId="4" fillId="0" borderId="2" xfId="0" applyFont="1" applyBorder="1"/>
    <xf numFmtId="0" fontId="4" fillId="0" borderId="4" xfId="0" applyFont="1" applyBorder="1"/>
    <xf numFmtId="0" fontId="5" fillId="0" borderId="0" xfId="0" applyFont="1" applyAlignment="1"/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/>
    <xf numFmtId="0" fontId="7" fillId="2" borderId="0" xfId="0" applyFont="1" applyFill="1" applyAlignment="1"/>
    <xf numFmtId="0" fontId="2" fillId="0" borderId="1" xfId="0" applyFont="1" applyBorder="1" applyAlignment="1"/>
    <xf numFmtId="0" fontId="8" fillId="2" borderId="1" xfId="0" applyFont="1" applyFill="1" applyBorder="1" applyAlignment="1">
      <alignment wrapText="1"/>
    </xf>
    <xf numFmtId="0" fontId="2" fillId="0" borderId="4" xfId="0" applyFont="1" applyBorder="1" applyAlignment="1"/>
    <xf numFmtId="3" fontId="4" fillId="0" borderId="4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9" fillId="2" borderId="1" xfId="0" applyFont="1" applyFill="1" applyBorder="1" applyAlignment="1"/>
    <xf numFmtId="0" fontId="8" fillId="2" borderId="1" xfId="0" applyFont="1" applyFill="1" applyBorder="1" applyAlignment="1"/>
    <xf numFmtId="0" fontId="2" fillId="0" borderId="4" xfId="0" applyFont="1" applyBorder="1" applyAlignment="1">
      <alignment wrapText="1"/>
    </xf>
    <xf numFmtId="0" fontId="4" fillId="0" borderId="4" xfId="0" applyFont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7" fillId="2" borderId="1" xfId="0" applyFont="1" applyFill="1" applyBorder="1" applyAlignment="1"/>
    <xf numFmtId="0" fontId="2" fillId="0" borderId="1" xfId="0" applyFont="1" applyBorder="1" applyAlignment="1">
      <alignment wrapText="1"/>
    </xf>
    <xf numFmtId="0" fontId="9" fillId="0" borderId="1" xfId="0" applyFont="1" applyBorder="1" applyAlignment="1"/>
    <xf numFmtId="0" fontId="9" fillId="0" borderId="5" xfId="0" applyFont="1" applyBorder="1" applyAlignment="1"/>
    <xf numFmtId="0" fontId="10" fillId="2" borderId="1" xfId="0" applyFont="1" applyFill="1" applyBorder="1" applyAlignment="1"/>
    <xf numFmtId="0" fontId="10" fillId="2" borderId="0" xfId="0" applyFont="1" applyFill="1" applyAlignment="1">
      <alignment wrapText="1"/>
    </xf>
    <xf numFmtId="164" fontId="2" fillId="0" borderId="0" xfId="0" applyNumberFormat="1" applyFont="1" applyAlignment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0" fontId="9" fillId="2" borderId="0" xfId="0" applyFont="1" applyFill="1" applyAlignment="1"/>
    <xf numFmtId="10" fontId="2" fillId="0" borderId="5" xfId="0" applyNumberFormat="1" applyFont="1" applyBorder="1" applyAlignment="1">
      <alignment wrapText="1"/>
    </xf>
    <xf numFmtId="0" fontId="4" fillId="0" borderId="5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4" xfId="0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/>
    </xf>
    <xf numFmtId="0" fontId="2" fillId="0" borderId="1" xfId="0" applyFont="1" applyBorder="1"/>
  </cellXfs>
  <cellStyles count="1">
    <cellStyle name="Обычный" xfId="0" builtinId="0"/>
  </cellStyles>
  <dxfs count="1"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0;&#1085;&#1072;/Downloads/&#1047;&#1074;&#1110;&#1090;%20&#1087;&#1088;&#1086;%20&#1079;&#1072;&#1083;&#1080;&#1096;&#1082;&#1080;%20(&#1088;&#1072;&#1081;&#1086;&#1085;&#108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СТ"/>
      <sheetName val="ЦПМСД ім. Симиренків, Мліїв"/>
      <sheetName val="Городище РТМО"/>
      <sheetName val="Маньківка ЦРЛ"/>
      <sheetName val="Монастирище ЦРЛ"/>
      <sheetName val="Жашків ЦРЛ"/>
      <sheetName val="Кам'янка ЦРЛ"/>
      <sheetName val="Драбів ЦРЛ"/>
      <sheetName val="Звенигородка ЦРЛ"/>
      <sheetName val="Золотоноша ЦРЛ"/>
      <sheetName val="Лисянка ЦРЛ"/>
      <sheetName val="Катеринопіль ЦРЛ"/>
      <sheetName val="Корсунь ЦРЛ"/>
      <sheetName val="Канів ЦРЛ"/>
      <sheetName val="Сміла ЦРЛ"/>
      <sheetName val="Умань ЦРЛ"/>
      <sheetName val="Тальне ЦРЛ"/>
      <sheetName val="Христинівка ЦРЛ"/>
      <sheetName val="Черкаська ЦРЛ"/>
      <sheetName val="КНП &quot;ЧРЛ с. Мошни&quot;"/>
      <sheetName val="Чигирин ЦРЛ"/>
      <sheetName val="Чорнобай ЦРЛ"/>
      <sheetName val="Шпола ЦРЛ"/>
      <sheetName val="Городищенське РЦПМСД"/>
      <sheetName val="Драбів ЦПМСД"/>
      <sheetName val="Звенигородка ЦПМСД"/>
      <sheetName val="Жашків ЦПМСД"/>
      <sheetName val="Золотоніський РЦ ПМСД"/>
      <sheetName val="м.Золотоноша ПМСД"/>
      <sheetName val="Кам`янка ЦПМСД"/>
      <sheetName val="Аркуш166"/>
      <sheetName val="КНП &quot;Канівський ЦПМСД&quot;"/>
      <sheetName val="Катеринопіль ЦПМСД"/>
      <sheetName val="Єрківська АЗПСМ"/>
      <sheetName val="ЦПМСД Мокра Калигірка"/>
      <sheetName val="Корсунь ЦПМСД"/>
      <sheetName val="Лисянка ЦПМСД"/>
      <sheetName val="Маньківка  ЦПМСД"/>
      <sheetName val="Монастирище ЦПМСД"/>
      <sheetName val="Уманська ЦПМСД"/>
      <sheetName val="Христинівка  ЦПМСД"/>
      <sheetName val="Тальне ЦПМСД"/>
      <sheetName val="ЦПМСД Білозір'я"/>
      <sheetName val="Черкаська  ЦПМСД"/>
      <sheetName val="Шполянський ЦПМСД"/>
      <sheetName val="Чорнобай ЦПМСД"/>
      <sheetName val="м. Ватутіно ЦПМСД"/>
      <sheetName val="Мехедівська АЗПСМ"/>
      <sheetName val="Чигирин ЦПМСД"/>
      <sheetName val="Смілянська ЦПМСД"/>
      <sheetName val="1 Черкаська міська  лікарня "/>
      <sheetName val="2 Черкаська міська  лікарня "/>
      <sheetName val="Аркуш155"/>
      <sheetName val="3 Черкаська міська  лікарня "/>
      <sheetName val=" Черкаська інфекційна  лікарня "/>
      <sheetName val="Аркуш167"/>
      <sheetName val="Аркуш148"/>
      <sheetName val="1 Черкаський міський ЦПМСД"/>
      <sheetName val="2 Черкаський міський ЦПМСД"/>
      <sheetName val="3 Черкаський міський ЦПМСД"/>
      <sheetName val="Аркуш152"/>
      <sheetName val="4 Черкаський міський ЦПМСД"/>
      <sheetName val="5 Черкаський міський ЦПМСД"/>
      <sheetName val="Черкаська міська дитяча лік"/>
      <sheetName val="Черкаська міська консультативно"/>
      <sheetName val="Черкаський міський полог.буд.це"/>
      <sheetName val="Смілянська міська лікарня"/>
      <sheetName val="Смілянська міська поліклініка"/>
      <sheetName val="Смілянська дитяча поліклініка1"/>
      <sheetName val="Уманська міська лікарня1"/>
      <sheetName val="Смілянська дитяча поліклініка"/>
      <sheetName val="Уманська міська лік"/>
      <sheetName val="Смілянська міська лік Т Шевченк"/>
      <sheetName val="КНП&quot;Психіатрична лікарня м.Уман"/>
      <sheetName val="Центр ПМСД Смілянської міської "/>
      <sheetName val="Аркуш156"/>
      <sheetName val="Аркуш154"/>
      <sheetName val="Уманська дитяча міська лікарня"/>
      <sheetName val="КНП Уманський пологовий будинок"/>
      <sheetName val="Уманський міський центр ПМСД"/>
      <sheetName val="Аркуш153"/>
      <sheetName val="Уманська стомат пол"/>
      <sheetName val="Ватутінська міська лікарня"/>
      <sheetName val="Аркуш158"/>
      <sheetName val="Черкас обласна лікар"/>
      <sheetName val="Черкас обласна дитяча лікар"/>
      <sheetName val="Черкас обласний онко диспансер "/>
      <sheetName val="Черкас обласний кардіоцентр "/>
      <sheetName val="Аркуш159"/>
      <sheetName val="Аркуш160"/>
      <sheetName val="Аркуш161"/>
      <sheetName val="Аркуш162"/>
      <sheetName val="Аркуш163"/>
      <sheetName val="Аркуш164"/>
      <sheetName val="Аркуш165"/>
      <sheetName val="КНП &quot;Уманський центр служби кро"/>
      <sheetName val="Черкас обласний шкірвен диспанс"/>
      <sheetName val="Черкас обласний психоневрологіч"/>
      <sheetName val="Черкас  обласна психіатрична лі"/>
      <sheetName val="Черкас обласний протитуб диспан"/>
      <sheetName val="Черкас обласний наркодиспансер"/>
      <sheetName val="Черкаський обласний центр грома"/>
      <sheetName val="Черкас обл станція переливання "/>
      <sheetName val="Черкас обласний госпіталь"/>
      <sheetName val="Черкас обласний центр плануванн"/>
      <sheetName val="Будинок дитини"/>
      <sheetName val="Черкаський обл санаторій Руська"/>
      <sheetName val="Черкас обласний центр екстреної"/>
      <sheetName val="Списки"/>
      <sheetName val="Аркуш15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>
        <row r="2">
          <cell r="A2" t="str">
            <v>державний бюджет</v>
          </cell>
        </row>
        <row r="3">
          <cell r="A3" t="str">
            <v>місцевий бюджет</v>
          </cell>
        </row>
        <row r="4">
          <cell r="A4" t="str">
            <v>інші джерела</v>
          </cell>
        </row>
      </sheetData>
      <sheetData sheetId="10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955"/>
  <sheetViews>
    <sheetView tabSelected="1" workbookViewId="0">
      <pane ySplit="6" topLeftCell="A7" activePane="bottomLeft" state="frozen"/>
      <selection pane="bottomLeft" activeCell="B8" sqref="B8"/>
    </sheetView>
  </sheetViews>
  <sheetFormatPr defaultColWidth="14.42578125" defaultRowHeight="15.75" customHeight="1"/>
  <cols>
    <col min="1" max="1" width="26.85546875" style="5" customWidth="1"/>
    <col min="2" max="2" width="19.28515625" style="5" customWidth="1"/>
    <col min="3" max="3" width="19" style="5" customWidth="1"/>
    <col min="4" max="4" width="20.7109375" style="5" customWidth="1"/>
    <col min="5" max="16384" width="14.42578125" style="5"/>
  </cols>
  <sheetData>
    <row r="1" spans="1:26" ht="25.5" customHeight="1">
      <c r="A1" s="1" t="str">
        <f ca="1">IFERROR(__xludf.DUMMYFUNCTION("IMPORTRANGE(""https://docs.google.com/spreadsheets/d/12fw-WjybaifuawdJt3mqgMnjJeiPg2SCXBM75E0xzz8/edit#gid=0"",""Форма!A1"")"),"Звіт про залишки лікарських засобів та медичних виробів станом на ")</f>
        <v xml:space="preserve">Звіт про залишки лікарських засобів та медичних виробів станом на </v>
      </c>
      <c r="B1" s="2"/>
      <c r="C1" s="2"/>
      <c r="D1" s="2"/>
      <c r="E1" s="3">
        <v>44053</v>
      </c>
      <c r="F1" s="4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5.5" customHeight="1">
      <c r="A2" s="1" t="str">
        <f ca="1">IFERROR(__xludf.DUMMYFUNCTION("IMPORTRANGE(""https://docs.google.com/spreadsheets/d/12fw-WjybaifuawdJt3mqgMnjJeiPg2SCXBM75E0xzz8/edit#gid=0"",""Форма!A2"")"),"Адміністративно-територіальна одиниця")</f>
        <v>Адміністративно-територіальна одиниця</v>
      </c>
      <c r="B2" s="2"/>
      <c r="C2" s="2"/>
      <c r="D2" s="2"/>
      <c r="E2" s="6" t="s">
        <v>0</v>
      </c>
      <c r="F2" s="7"/>
      <c r="G2" s="7"/>
      <c r="H2" s="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5.5" customHeight="1">
      <c r="A3" s="1" t="str">
        <f ca="1">IFERROR(__xludf.DUMMYFUNCTION("IMPORTRANGE(""https://docs.google.com/spreadsheets/d/12fw-WjybaifuawdJt3mqgMnjJeiPg2SCXBM75E0xzz8/edit#gid=0"",""Форма!A3"")"),"Назва закладу охорони здоров'я (код ЄДРПОУ)")</f>
        <v>Назва закладу охорони здоров'я (код ЄДРПОУ)</v>
      </c>
      <c r="B3" s="2"/>
      <c r="C3" s="2"/>
      <c r="D3" s="2"/>
      <c r="E3" s="6" t="s">
        <v>1</v>
      </c>
      <c r="F3" s="7"/>
      <c r="G3" s="7"/>
      <c r="H3" s="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>
      <c r="A4" s="2"/>
      <c r="B4" s="9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7.5">
      <c r="A5" s="10" t="str">
        <f ca="1">IFERROR(__xludf.DUMMYFUNCTION("IMPORTRANGE(""https://docs.google.com/spreadsheets/d/12fw-WjybaifuawdJt3mqgMnjJeiPg2SCXBM75E0xzz8/edit#gid=0"",""Форма!A5"")"),"Назва закладу охорони здоров'я (код ЄДРПОУ)")</f>
        <v>Назва закладу охорони здоров'я (код ЄДРПОУ)</v>
      </c>
      <c r="B5" s="10" t="str">
        <f ca="1">IFERROR(__xludf.DUMMYFUNCTION("IMPORTRANGE(""https://docs.google.com/spreadsheets/d/12fw-WjybaifuawdJt3mqgMnjJeiPg2SCXBM75E0xzz8/edit#gid=0"",""Форма!B5"")"),"Джерело фінансування (кошти державного, місцевого бюджету або інші джерела не заборонені законом)")</f>
        <v>Джерело фінансування (кошти державного, місцевого бюджету або інші джерела не заборонені законом)</v>
      </c>
      <c r="C5" s="10" t="str">
        <f ca="1">IFERROR(__xludf.DUMMYFUNCTION("IMPORTRANGE(""https://docs.google.com/spreadsheets/d/12fw-WjybaifuawdJt3mqgMnjJeiPg2SCXBM75E0xzz8/edit#gid=0"",""Форма!C5"")"),"Міжнародна непатентована назва лікарського засобу/назва медичного виробу")</f>
        <v>Міжнародна непатентована назва лікарського засобу/назва медичного виробу</v>
      </c>
      <c r="D5" s="10" t="str">
        <f ca="1">IFERROR(__xludf.DUMMYFUNCTION("IMPORTRANGE(""https://docs.google.com/spreadsheets/d/12fw-WjybaifuawdJt3mqgMnjJeiPg2SCXBM75E0xzz8/edit#gid=0"",""Форма!D5"")"),"Торговельна назва лікарського засобу/медичного виробу")</f>
        <v>Торговельна назва лікарського засобу/медичного виробу</v>
      </c>
      <c r="E5" s="10" t="str">
        <f ca="1">IFERROR(__xludf.DUMMYFUNCTION("IMPORTRANGE(""https://docs.google.com/spreadsheets/d/12fw-WjybaifuawdJt3mqgMnjJeiPg2SCXBM75E0xzz8/edit#gid=0"",""Форма!E5"")"),"Форма випуску лікарського засобу/медичного виробу")</f>
        <v>Форма випуску лікарського засобу/медичного виробу</v>
      </c>
      <c r="F5" s="10" t="str">
        <f ca="1">IFERROR(__xludf.DUMMYFUNCTION("IMPORTRANGE(""https://docs.google.com/spreadsheets/d/12fw-WjybaifuawdJt3mqgMnjJeiPg2SCXBM75E0xzz8/edit#gid=0"",""Форма!F5"")"),"Дозування лікарського засобу")</f>
        <v>Дозування лікарського засобу</v>
      </c>
      <c r="G5" s="10" t="str">
        <f ca="1">IFERROR(__xludf.DUMMYFUNCTION("IMPORTRANGE(""https://docs.google.com/spreadsheets/d/12fw-WjybaifuawdJt3mqgMnjJeiPg2SCXBM75E0xzz8/edit#gid=0"",""Форма!G5"")"),"Одиниця виміру, в якій вказуються залишки (флакон, таблетка, пластир, набір, упаковка тощо)")</f>
        <v>Одиниця виміру, в якій вказуються залишки (флакон, таблетка, пластир, набір, упаковка тощо)</v>
      </c>
      <c r="H5" s="10" t="str">
        <f ca="1">IFERROR(__xludf.DUMMYFUNCTION("IMPORTRANGE(""https://docs.google.com/spreadsheets/d/12fw-WjybaifuawdJt3mqgMnjJeiPg2SCXBM75E0xzz8/edit#gid=0"",""Форма!H5"")"),"Наявна кількість лікарського засобу/медичного виробу на звітну дату")</f>
        <v>Наявна кількість лікарського засобу/медичного виробу на звітну дату</v>
      </c>
      <c r="I5" s="10" t="str">
        <f ca="1">IFERROR(__xludf.DUMMYFUNCTION("IMPORTRANGE(""https://docs.google.com/spreadsheets/d/12fw-WjybaifuawdJt3mqgMnjJeiPg2SCXBM75E0xzz8/edit#gid=0"",""Форма!I5"")"),"Ціна за одиницю, в якій вказуються залишки лікарського засобу/медичного виробу, грн")</f>
        <v>Ціна за одиницю, в якій вказуються залишки лікарського засобу/медичного виробу, грн</v>
      </c>
      <c r="J5" s="10" t="str">
        <f ca="1">IFERROR(__xludf.DUMMYFUNCTION("IMPORTRANGE(""https://docs.google.com/spreadsheets/d/12fw-WjybaifuawdJt3mqgMnjJeiPg2SCXBM75E0xzz8/edit#gid=0"",""Форма!J5"")"),"Кількість в упаковці (заповнюється лише у тих випадках, якщо у стовпчику 6 одиниця виміру не є мінімальною - упаковка, набір)")</f>
        <v>Кількість в упаковці (заповнюється лише у тих випадках, якщо у стовпчику 6 одиниця виміру не є мінімальною - упаковка, набір)</v>
      </c>
      <c r="K5" s="10" t="str">
        <f ca="1">IFERROR(__xludf.DUMMYFUNCTION("IMPORTRANGE(""https://docs.google.com/spreadsheets/d/12fw-WjybaifuawdJt3mqgMnjJeiPg2SCXBM75E0xzz8/edit#gid=0"",""Форма!K5"")"),"Термін придатності")</f>
        <v>Термін придатності</v>
      </c>
      <c r="L5" s="11" t="str">
        <f ca="1">IFERROR(__xludf.DUMMYFUNCTION("IMPORTRANGE(""https://docs.google.com/spreadsheets/d/12fw-WjybaifuawdJt3mqgMnjJeiPg2SCXBM75E0xzz8/edit#gid=0"",""Форма!L5"")"),"")</f>
        <v/>
      </c>
      <c r="M5" s="11" t="str">
        <f ca="1">IFERROR(__xludf.DUMMYFUNCTION("IMPORTRANGE(""https://docs.google.com/spreadsheets/d/12fw-WjybaifuawdJt3mqgMnjJeiPg2SCXBM75E0xzz8/edit#gid=0"",""Форма!M5"")"),"")</f>
        <v/>
      </c>
      <c r="N5" s="11" t="str">
        <f ca="1">IFERROR(__xludf.DUMMYFUNCTION("IMPORTRANGE(""https://docs.google.com/spreadsheets/d/12fw-WjybaifuawdJt3mqgMnjJeiPg2SCXBM75E0xzz8/edit#gid=0"",""Форма!N5"")"),"")</f>
        <v/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3"/>
      <c r="M6" s="13"/>
      <c r="N6" s="13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2.25" customHeight="1">
      <c r="A7" s="14" t="s">
        <v>1</v>
      </c>
      <c r="B7" s="15" t="s">
        <v>2</v>
      </c>
      <c r="C7" s="16" t="s">
        <v>3</v>
      </c>
      <c r="D7" s="17" t="s">
        <v>4</v>
      </c>
      <c r="E7" s="14" t="s">
        <v>5</v>
      </c>
      <c r="F7" s="18" t="s">
        <v>6</v>
      </c>
      <c r="G7" s="19" t="s">
        <v>7</v>
      </c>
      <c r="H7" s="20">
        <v>69</v>
      </c>
      <c r="I7" s="21">
        <v>4.87</v>
      </c>
      <c r="J7" s="22"/>
      <c r="K7" s="23">
        <v>44562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2.25" customHeight="1">
      <c r="A8" s="14" t="s">
        <v>1</v>
      </c>
      <c r="B8" s="15" t="s">
        <v>2</v>
      </c>
      <c r="C8" s="24" t="s">
        <v>8</v>
      </c>
      <c r="D8" s="19" t="s">
        <v>9</v>
      </c>
      <c r="E8" s="19" t="s">
        <v>10</v>
      </c>
      <c r="F8" s="25" t="s">
        <v>11</v>
      </c>
      <c r="G8" s="19" t="s">
        <v>12</v>
      </c>
      <c r="H8" s="20">
        <v>7040</v>
      </c>
      <c r="I8" s="21">
        <v>0.3</v>
      </c>
      <c r="J8" s="22"/>
      <c r="K8" s="23">
        <v>45047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5.5">
      <c r="A9" s="14" t="s">
        <v>1</v>
      </c>
      <c r="B9" s="15" t="s">
        <v>2</v>
      </c>
      <c r="C9" s="24" t="s">
        <v>13</v>
      </c>
      <c r="D9" s="19" t="s">
        <v>14</v>
      </c>
      <c r="E9" s="19" t="s">
        <v>15</v>
      </c>
      <c r="F9" s="19" t="s">
        <v>16</v>
      </c>
      <c r="G9" s="19" t="s">
        <v>17</v>
      </c>
      <c r="H9" s="20">
        <v>26</v>
      </c>
      <c r="I9" s="21">
        <v>123.62</v>
      </c>
      <c r="J9" s="22"/>
      <c r="K9" s="23">
        <v>44440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5.5">
      <c r="A10" s="14" t="s">
        <v>1</v>
      </c>
      <c r="B10" s="15" t="s">
        <v>2</v>
      </c>
      <c r="C10" s="24"/>
      <c r="D10" s="19" t="s">
        <v>18</v>
      </c>
      <c r="E10" s="19" t="s">
        <v>19</v>
      </c>
      <c r="F10" s="26" t="s">
        <v>20</v>
      </c>
      <c r="G10" s="19" t="s">
        <v>21</v>
      </c>
      <c r="H10" s="20">
        <v>37</v>
      </c>
      <c r="I10" s="21">
        <v>3.4</v>
      </c>
      <c r="J10" s="22"/>
      <c r="K10" s="23">
        <v>44774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5.5">
      <c r="A11" s="14" t="s">
        <v>1</v>
      </c>
      <c r="B11" s="15" t="s">
        <v>2</v>
      </c>
      <c r="C11" s="24" t="s">
        <v>22</v>
      </c>
      <c r="D11" s="19" t="s">
        <v>23</v>
      </c>
      <c r="E11" s="19" t="s">
        <v>10</v>
      </c>
      <c r="F11" s="19" t="s">
        <v>24</v>
      </c>
      <c r="G11" s="19" t="s">
        <v>12</v>
      </c>
      <c r="H11" s="20">
        <v>278</v>
      </c>
      <c r="I11" s="21">
        <v>3.66</v>
      </c>
      <c r="J11" s="22"/>
      <c r="K11" s="23">
        <v>44501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5.5">
      <c r="A12" s="14" t="s">
        <v>1</v>
      </c>
      <c r="B12" s="15" t="s">
        <v>2</v>
      </c>
      <c r="C12" s="24" t="s">
        <v>25</v>
      </c>
      <c r="D12" s="19" t="s">
        <v>26</v>
      </c>
      <c r="E12" s="19" t="s">
        <v>27</v>
      </c>
      <c r="F12" s="26" t="s">
        <v>28</v>
      </c>
      <c r="G12" s="19" t="s">
        <v>27</v>
      </c>
      <c r="H12" s="20">
        <v>31</v>
      </c>
      <c r="I12" s="21">
        <v>82.98</v>
      </c>
      <c r="J12" s="22"/>
      <c r="K12" s="23">
        <v>44470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5.5">
      <c r="A13" s="14" t="s">
        <v>1</v>
      </c>
      <c r="B13" s="15" t="s">
        <v>2</v>
      </c>
      <c r="C13" s="24" t="s">
        <v>29</v>
      </c>
      <c r="D13" s="19" t="s">
        <v>30</v>
      </c>
      <c r="E13" s="19" t="s">
        <v>10</v>
      </c>
      <c r="F13" s="14" t="s">
        <v>31</v>
      </c>
      <c r="G13" s="19" t="s">
        <v>12</v>
      </c>
      <c r="H13" s="20">
        <v>580</v>
      </c>
      <c r="I13" s="21">
        <v>0.45</v>
      </c>
      <c r="J13" s="22"/>
      <c r="K13" s="23">
        <v>45231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5.5">
      <c r="A14" s="14" t="s">
        <v>1</v>
      </c>
      <c r="B14" s="15" t="s">
        <v>2</v>
      </c>
      <c r="C14" s="24" t="s">
        <v>29</v>
      </c>
      <c r="D14" s="19" t="s">
        <v>32</v>
      </c>
      <c r="E14" s="14" t="s">
        <v>5</v>
      </c>
      <c r="F14" s="14" t="s">
        <v>33</v>
      </c>
      <c r="G14" s="19" t="s">
        <v>7</v>
      </c>
      <c r="H14" s="27">
        <v>690</v>
      </c>
      <c r="I14" s="21">
        <v>2.4700000000000002</v>
      </c>
      <c r="J14" s="22"/>
      <c r="K14" s="23">
        <v>44986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5.5">
      <c r="A15" s="14" t="s">
        <v>1</v>
      </c>
      <c r="B15" s="15" t="s">
        <v>2</v>
      </c>
      <c r="C15" s="24" t="s">
        <v>29</v>
      </c>
      <c r="D15" s="19" t="s">
        <v>34</v>
      </c>
      <c r="E15" s="14" t="s">
        <v>5</v>
      </c>
      <c r="F15" s="14" t="s">
        <v>33</v>
      </c>
      <c r="G15" s="19" t="s">
        <v>7</v>
      </c>
      <c r="H15" s="27">
        <v>109</v>
      </c>
      <c r="I15" s="21">
        <v>2.31</v>
      </c>
      <c r="J15" s="22"/>
      <c r="K15" s="23">
        <v>44562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8.25">
      <c r="A16" s="14" t="s">
        <v>1</v>
      </c>
      <c r="B16" s="15" t="s">
        <v>2</v>
      </c>
      <c r="C16" s="28"/>
      <c r="D16" s="26" t="s">
        <v>35</v>
      </c>
      <c r="E16" s="14" t="s">
        <v>36</v>
      </c>
      <c r="F16" s="14"/>
      <c r="G16" s="19" t="s">
        <v>36</v>
      </c>
      <c r="H16" s="20">
        <v>0</v>
      </c>
      <c r="I16" s="21">
        <v>4</v>
      </c>
      <c r="J16" s="22"/>
      <c r="K16" s="23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8.25">
      <c r="A17" s="14" t="s">
        <v>1</v>
      </c>
      <c r="B17" s="15" t="s">
        <v>2</v>
      </c>
      <c r="C17" s="28"/>
      <c r="D17" s="26" t="s">
        <v>35</v>
      </c>
      <c r="E17" s="14" t="s">
        <v>36</v>
      </c>
      <c r="F17" s="14"/>
      <c r="G17" s="19" t="s">
        <v>36</v>
      </c>
      <c r="H17" s="20">
        <v>0</v>
      </c>
      <c r="I17" s="21">
        <v>9</v>
      </c>
      <c r="J17" s="22"/>
      <c r="K17" s="2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5.5">
      <c r="A18" s="14" t="s">
        <v>1</v>
      </c>
      <c r="B18" s="15" t="s">
        <v>2</v>
      </c>
      <c r="C18" s="29"/>
      <c r="D18" s="26" t="s">
        <v>37</v>
      </c>
      <c r="E18" s="14" t="s">
        <v>36</v>
      </c>
      <c r="F18" s="14"/>
      <c r="G18" s="19" t="s">
        <v>36</v>
      </c>
      <c r="H18" s="20">
        <v>950</v>
      </c>
      <c r="I18" s="21">
        <v>8.91</v>
      </c>
      <c r="J18" s="22"/>
      <c r="K18" s="23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5.5">
      <c r="A19" s="14" t="s">
        <v>1</v>
      </c>
      <c r="B19" s="15" t="s">
        <v>2</v>
      </c>
      <c r="C19" s="16" t="s">
        <v>38</v>
      </c>
      <c r="D19" s="30" t="s">
        <v>39</v>
      </c>
      <c r="E19" s="14" t="s">
        <v>5</v>
      </c>
      <c r="F19" s="14" t="s">
        <v>40</v>
      </c>
      <c r="G19" s="19" t="s">
        <v>7</v>
      </c>
      <c r="H19" s="20">
        <v>280</v>
      </c>
      <c r="I19" s="21">
        <v>1.53</v>
      </c>
      <c r="J19" s="22"/>
      <c r="K19" s="23">
        <v>44593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5.5">
      <c r="A20" s="14" t="s">
        <v>1</v>
      </c>
      <c r="B20" s="15" t="s">
        <v>2</v>
      </c>
      <c r="C20" s="28" t="s">
        <v>41</v>
      </c>
      <c r="D20" s="14" t="s">
        <v>42</v>
      </c>
      <c r="E20" s="14" t="s">
        <v>5</v>
      </c>
      <c r="F20" s="14" t="s">
        <v>43</v>
      </c>
      <c r="G20" s="19" t="s">
        <v>7</v>
      </c>
      <c r="H20" s="20">
        <v>85</v>
      </c>
      <c r="I20" s="21">
        <v>3.16</v>
      </c>
      <c r="J20" s="22"/>
      <c r="K20" s="23">
        <v>44197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5.5">
      <c r="A21" s="14" t="s">
        <v>1</v>
      </c>
      <c r="B21" s="15" t="s">
        <v>2</v>
      </c>
      <c r="C21" s="31" t="s">
        <v>44</v>
      </c>
      <c r="D21" s="14" t="s">
        <v>45</v>
      </c>
      <c r="E21" s="14" t="s">
        <v>46</v>
      </c>
      <c r="F21" s="14" t="s">
        <v>47</v>
      </c>
      <c r="G21" s="19" t="s">
        <v>48</v>
      </c>
      <c r="H21" s="20">
        <v>120</v>
      </c>
      <c r="I21" s="21">
        <v>9.35</v>
      </c>
      <c r="J21" s="22"/>
      <c r="K21" s="23">
        <v>44866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5.5">
      <c r="A22" s="14" t="s">
        <v>1</v>
      </c>
      <c r="B22" s="15" t="s">
        <v>2</v>
      </c>
      <c r="C22" s="31" t="s">
        <v>49</v>
      </c>
      <c r="D22" s="14" t="s">
        <v>50</v>
      </c>
      <c r="E22" s="14" t="s">
        <v>10</v>
      </c>
      <c r="F22" s="14" t="s">
        <v>51</v>
      </c>
      <c r="G22" s="19" t="s">
        <v>12</v>
      </c>
      <c r="H22" s="20">
        <v>1190</v>
      </c>
      <c r="I22" s="21">
        <v>0.46</v>
      </c>
      <c r="J22" s="22"/>
      <c r="K22" s="23">
        <v>44866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5.5">
      <c r="A23" s="14" t="s">
        <v>1</v>
      </c>
      <c r="B23" s="15" t="s">
        <v>2</v>
      </c>
      <c r="C23" s="31" t="s">
        <v>52</v>
      </c>
      <c r="D23" s="19" t="s">
        <v>53</v>
      </c>
      <c r="E23" s="14" t="s">
        <v>15</v>
      </c>
      <c r="F23" s="14" t="s">
        <v>54</v>
      </c>
      <c r="G23" s="19" t="s">
        <v>55</v>
      </c>
      <c r="H23" s="20">
        <v>44</v>
      </c>
      <c r="I23" s="21">
        <v>21.69</v>
      </c>
      <c r="J23" s="22"/>
      <c r="K23" s="23">
        <v>44562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5.5">
      <c r="A24" s="14" t="s">
        <v>1</v>
      </c>
      <c r="B24" s="32" t="s">
        <v>2</v>
      </c>
      <c r="C24" s="17"/>
      <c r="D24" s="19" t="s">
        <v>56</v>
      </c>
      <c r="E24" s="14" t="s">
        <v>17</v>
      </c>
      <c r="F24" s="14"/>
      <c r="G24" s="19" t="s">
        <v>36</v>
      </c>
      <c r="H24" s="20">
        <v>128</v>
      </c>
      <c r="I24" s="21">
        <v>3</v>
      </c>
      <c r="J24" s="22"/>
      <c r="K24" s="23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5.5">
      <c r="A25" s="14" t="s">
        <v>1</v>
      </c>
      <c r="B25" s="32" t="s">
        <v>2</v>
      </c>
      <c r="C25" s="17"/>
      <c r="D25" s="19" t="s">
        <v>57</v>
      </c>
      <c r="E25" s="14" t="s">
        <v>17</v>
      </c>
      <c r="F25" s="14"/>
      <c r="G25" s="19" t="s">
        <v>36</v>
      </c>
      <c r="H25" s="20">
        <v>51</v>
      </c>
      <c r="I25" s="21">
        <v>5.96</v>
      </c>
      <c r="J25" s="22"/>
      <c r="K25" s="2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5.5">
      <c r="A26" s="14" t="s">
        <v>1</v>
      </c>
      <c r="B26" s="15" t="s">
        <v>2</v>
      </c>
      <c r="C26" s="31"/>
      <c r="D26" s="26" t="s">
        <v>58</v>
      </c>
      <c r="E26" s="14" t="s">
        <v>10</v>
      </c>
      <c r="F26" s="14" t="s">
        <v>59</v>
      </c>
      <c r="G26" s="19" t="s">
        <v>12</v>
      </c>
      <c r="H26" s="20">
        <v>495</v>
      </c>
      <c r="I26" s="21">
        <v>0.7</v>
      </c>
      <c r="J26" s="22"/>
      <c r="K26" s="23">
        <v>44621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5.5">
      <c r="A27" s="14" t="s">
        <v>1</v>
      </c>
      <c r="B27" s="15" t="s">
        <v>2</v>
      </c>
      <c r="C27" s="31"/>
      <c r="D27" s="26" t="s">
        <v>58</v>
      </c>
      <c r="E27" s="14" t="s">
        <v>10</v>
      </c>
      <c r="F27" s="14" t="s">
        <v>60</v>
      </c>
      <c r="G27" s="19" t="s">
        <v>12</v>
      </c>
      <c r="H27" s="20">
        <v>300</v>
      </c>
      <c r="I27" s="21">
        <v>0.3</v>
      </c>
      <c r="J27" s="22"/>
      <c r="K27" s="23">
        <v>44805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5.5">
      <c r="A28" s="14" t="s">
        <v>1</v>
      </c>
      <c r="B28" s="15" t="s">
        <v>2</v>
      </c>
      <c r="C28" s="31" t="s">
        <v>61</v>
      </c>
      <c r="D28" s="14" t="s">
        <v>62</v>
      </c>
      <c r="E28" s="14" t="s">
        <v>63</v>
      </c>
      <c r="F28" s="14" t="s">
        <v>64</v>
      </c>
      <c r="G28" s="19" t="s">
        <v>55</v>
      </c>
      <c r="H28" s="20">
        <v>31</v>
      </c>
      <c r="I28" s="21">
        <v>4.16</v>
      </c>
      <c r="J28" s="22"/>
      <c r="K28" s="23">
        <v>44197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5.5">
      <c r="A29" s="14" t="s">
        <v>1</v>
      </c>
      <c r="B29" s="15" t="s">
        <v>2</v>
      </c>
      <c r="C29" s="33" t="s">
        <v>65</v>
      </c>
      <c r="D29" s="19" t="s">
        <v>66</v>
      </c>
      <c r="E29" s="14" t="s">
        <v>10</v>
      </c>
      <c r="F29" s="14" t="s">
        <v>67</v>
      </c>
      <c r="G29" s="19" t="s">
        <v>12</v>
      </c>
      <c r="H29" s="20">
        <v>570</v>
      </c>
      <c r="I29" s="21">
        <v>0.41</v>
      </c>
      <c r="J29" s="22"/>
      <c r="K29" s="23">
        <v>44593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5.5">
      <c r="A30" s="14" t="s">
        <v>1</v>
      </c>
      <c r="B30" s="15" t="s">
        <v>2</v>
      </c>
      <c r="C30" s="17"/>
      <c r="D30" s="19" t="s">
        <v>68</v>
      </c>
      <c r="E30" s="14" t="s">
        <v>69</v>
      </c>
      <c r="F30" s="14" t="s">
        <v>70</v>
      </c>
      <c r="G30" s="19" t="s">
        <v>36</v>
      </c>
      <c r="H30" s="20">
        <v>619</v>
      </c>
      <c r="I30" s="21">
        <v>4.2</v>
      </c>
      <c r="J30" s="22"/>
      <c r="K30" s="23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5.5">
      <c r="A31" s="14" t="s">
        <v>1</v>
      </c>
      <c r="B31" s="15" t="s">
        <v>2</v>
      </c>
      <c r="C31" s="24" t="s">
        <v>71</v>
      </c>
      <c r="D31" s="19" t="s">
        <v>72</v>
      </c>
      <c r="E31" s="14" t="s">
        <v>73</v>
      </c>
      <c r="F31" s="14" t="s">
        <v>74</v>
      </c>
      <c r="G31" s="19" t="s">
        <v>75</v>
      </c>
      <c r="H31" s="20">
        <v>475</v>
      </c>
      <c r="I31" s="21">
        <v>9.6199999999999992</v>
      </c>
      <c r="J31" s="22"/>
      <c r="K31" s="23">
        <v>44501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5.5">
      <c r="A32" s="14" t="s">
        <v>1</v>
      </c>
      <c r="B32" s="15" t="s">
        <v>2</v>
      </c>
      <c r="C32" s="24" t="s">
        <v>76</v>
      </c>
      <c r="D32" s="19" t="s">
        <v>77</v>
      </c>
      <c r="E32" s="14" t="s">
        <v>5</v>
      </c>
      <c r="F32" s="14" t="s">
        <v>78</v>
      </c>
      <c r="G32" s="19" t="s">
        <v>7</v>
      </c>
      <c r="H32" s="20">
        <v>68</v>
      </c>
      <c r="I32" s="21">
        <v>3.24</v>
      </c>
      <c r="J32" s="22"/>
      <c r="K32" s="23">
        <v>44105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5.5">
      <c r="A33" s="14" t="s">
        <v>1</v>
      </c>
      <c r="B33" s="15" t="s">
        <v>2</v>
      </c>
      <c r="C33" s="24" t="s">
        <v>79</v>
      </c>
      <c r="D33" s="19" t="s">
        <v>80</v>
      </c>
      <c r="E33" s="14" t="s">
        <v>5</v>
      </c>
      <c r="F33" s="14" t="s">
        <v>81</v>
      </c>
      <c r="G33" s="19" t="s">
        <v>7</v>
      </c>
      <c r="H33" s="20">
        <v>336</v>
      </c>
      <c r="I33" s="21">
        <v>1.88</v>
      </c>
      <c r="J33" s="22"/>
      <c r="K33" s="23">
        <v>44682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5.5">
      <c r="A34" s="14" t="s">
        <v>1</v>
      </c>
      <c r="B34" s="15" t="s">
        <v>2</v>
      </c>
      <c r="C34" s="24" t="s">
        <v>82</v>
      </c>
      <c r="D34" s="19" t="s">
        <v>83</v>
      </c>
      <c r="E34" s="14" t="s">
        <v>5</v>
      </c>
      <c r="F34" s="14" t="s">
        <v>84</v>
      </c>
      <c r="G34" s="19" t="s">
        <v>7</v>
      </c>
      <c r="H34" s="20">
        <v>357</v>
      </c>
      <c r="I34" s="21">
        <v>9.56</v>
      </c>
      <c r="J34" s="22"/>
      <c r="K34" s="23">
        <v>44593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5.5">
      <c r="A35" s="14" t="s">
        <v>1</v>
      </c>
      <c r="B35" s="15" t="s">
        <v>2</v>
      </c>
      <c r="C35" s="17"/>
      <c r="D35" s="19" t="s">
        <v>85</v>
      </c>
      <c r="E35" s="14" t="s">
        <v>17</v>
      </c>
      <c r="F35" s="14"/>
      <c r="G35" s="19" t="s">
        <v>36</v>
      </c>
      <c r="H35" s="20">
        <v>1640</v>
      </c>
      <c r="I35" s="21">
        <v>16.72</v>
      </c>
      <c r="J35" s="22"/>
      <c r="K35" s="23">
        <v>44805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5.5">
      <c r="A36" s="14" t="s">
        <v>1</v>
      </c>
      <c r="B36" s="15" t="s">
        <v>2</v>
      </c>
      <c r="C36" s="31" t="s">
        <v>86</v>
      </c>
      <c r="D36" s="19" t="s">
        <v>87</v>
      </c>
      <c r="E36" s="14" t="s">
        <v>19</v>
      </c>
      <c r="F36" s="14" t="s">
        <v>88</v>
      </c>
      <c r="G36" s="19" t="s">
        <v>55</v>
      </c>
      <c r="H36" s="20">
        <v>22</v>
      </c>
      <c r="I36" s="21">
        <v>11.11</v>
      </c>
      <c r="J36" s="22"/>
      <c r="K36" s="23">
        <v>44256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5.5">
      <c r="A37" s="14" t="s">
        <v>1</v>
      </c>
      <c r="B37" s="15" t="s">
        <v>2</v>
      </c>
      <c r="C37" s="31" t="s">
        <v>86</v>
      </c>
      <c r="D37" s="19" t="s">
        <v>87</v>
      </c>
      <c r="E37" s="14" t="s">
        <v>19</v>
      </c>
      <c r="F37" s="14" t="s">
        <v>89</v>
      </c>
      <c r="G37" s="19" t="s">
        <v>7</v>
      </c>
      <c r="H37" s="20">
        <v>940</v>
      </c>
      <c r="I37" s="21">
        <v>3.3</v>
      </c>
      <c r="J37" s="22"/>
      <c r="K37" s="23">
        <v>45323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5.5">
      <c r="A38" s="14" t="s">
        <v>1</v>
      </c>
      <c r="B38" s="15" t="s">
        <v>2</v>
      </c>
      <c r="C38" s="31" t="s">
        <v>86</v>
      </c>
      <c r="D38" s="19" t="s">
        <v>90</v>
      </c>
      <c r="E38" s="14" t="s">
        <v>19</v>
      </c>
      <c r="F38" s="14" t="s">
        <v>91</v>
      </c>
      <c r="G38" s="19" t="s">
        <v>55</v>
      </c>
      <c r="H38" s="20">
        <v>47</v>
      </c>
      <c r="I38" s="21">
        <v>10.45</v>
      </c>
      <c r="J38" s="22"/>
      <c r="K38" s="23">
        <v>44256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5.5">
      <c r="A39" s="14" t="s">
        <v>1</v>
      </c>
      <c r="B39" s="15" t="s">
        <v>2</v>
      </c>
      <c r="C39" s="24"/>
      <c r="D39" s="19" t="s">
        <v>92</v>
      </c>
      <c r="E39" s="15" t="s">
        <v>93</v>
      </c>
      <c r="F39" s="14" t="s">
        <v>94</v>
      </c>
      <c r="G39" s="19" t="s">
        <v>48</v>
      </c>
      <c r="H39" s="20">
        <v>160</v>
      </c>
      <c r="I39" s="21">
        <v>8.6999999999999993</v>
      </c>
      <c r="J39" s="22"/>
      <c r="K39" s="23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5.5">
      <c r="A40" s="14" t="s">
        <v>1</v>
      </c>
      <c r="B40" s="15" t="s">
        <v>2</v>
      </c>
      <c r="C40" s="24" t="s">
        <v>95</v>
      </c>
      <c r="D40" s="19" t="s">
        <v>96</v>
      </c>
      <c r="E40" s="17" t="s">
        <v>19</v>
      </c>
      <c r="F40" s="14" t="s">
        <v>97</v>
      </c>
      <c r="G40" s="19" t="s">
        <v>55</v>
      </c>
      <c r="H40" s="20">
        <v>17</v>
      </c>
      <c r="I40" s="21">
        <v>80.19</v>
      </c>
      <c r="J40" s="22"/>
      <c r="K40" s="23">
        <v>44501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5.5">
      <c r="A41" s="14" t="s">
        <v>1</v>
      </c>
      <c r="B41" s="15" t="s">
        <v>2</v>
      </c>
      <c r="C41" s="24" t="s">
        <v>98</v>
      </c>
      <c r="D41" s="19" t="s">
        <v>99</v>
      </c>
      <c r="E41" s="14" t="s">
        <v>5</v>
      </c>
      <c r="F41" s="14" t="s">
        <v>100</v>
      </c>
      <c r="G41" s="19" t="s">
        <v>7</v>
      </c>
      <c r="H41" s="20">
        <v>265</v>
      </c>
      <c r="I41" s="21">
        <v>2.02</v>
      </c>
      <c r="J41" s="22"/>
      <c r="K41" s="23">
        <v>44835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5.5">
      <c r="A42" s="14" t="s">
        <v>1</v>
      </c>
      <c r="B42" s="15" t="s">
        <v>2</v>
      </c>
      <c r="C42" s="24" t="s">
        <v>98</v>
      </c>
      <c r="D42" s="19" t="s">
        <v>101</v>
      </c>
      <c r="E42" s="14" t="s">
        <v>5</v>
      </c>
      <c r="F42" s="14" t="s">
        <v>100</v>
      </c>
      <c r="G42" s="19" t="s">
        <v>7</v>
      </c>
      <c r="H42" s="20">
        <v>132</v>
      </c>
      <c r="I42" s="21">
        <v>2.2000000000000002</v>
      </c>
      <c r="J42" s="22"/>
      <c r="K42" s="23">
        <v>44166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5.5">
      <c r="A43" s="14" t="s">
        <v>1</v>
      </c>
      <c r="B43" s="15" t="s">
        <v>2</v>
      </c>
      <c r="C43" s="31" t="s">
        <v>102</v>
      </c>
      <c r="D43" s="19" t="s">
        <v>103</v>
      </c>
      <c r="E43" s="14" t="s">
        <v>5</v>
      </c>
      <c r="F43" s="14" t="s">
        <v>104</v>
      </c>
      <c r="G43" s="19" t="s">
        <v>7</v>
      </c>
      <c r="H43" s="20">
        <v>143</v>
      </c>
      <c r="I43" s="21">
        <v>3.38</v>
      </c>
      <c r="J43" s="22"/>
      <c r="K43" s="23">
        <v>44531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5.5">
      <c r="A44" s="14" t="s">
        <v>1</v>
      </c>
      <c r="B44" s="15" t="s">
        <v>2</v>
      </c>
      <c r="C44" s="31" t="s">
        <v>102</v>
      </c>
      <c r="D44" s="19" t="s">
        <v>105</v>
      </c>
      <c r="E44" s="14" t="s">
        <v>5</v>
      </c>
      <c r="F44" s="14" t="s">
        <v>104</v>
      </c>
      <c r="G44" s="19" t="s">
        <v>7</v>
      </c>
      <c r="H44" s="20">
        <v>470</v>
      </c>
      <c r="I44" s="21">
        <v>5.45</v>
      </c>
      <c r="J44" s="22"/>
      <c r="K44" s="23">
        <v>44927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5.5">
      <c r="A45" s="14" t="s">
        <v>1</v>
      </c>
      <c r="B45" s="15" t="s">
        <v>2</v>
      </c>
      <c r="C45" s="31" t="s">
        <v>106</v>
      </c>
      <c r="D45" s="19" t="s">
        <v>107</v>
      </c>
      <c r="E45" s="19" t="s">
        <v>108</v>
      </c>
      <c r="F45" s="14" t="s">
        <v>109</v>
      </c>
      <c r="G45" s="19" t="s">
        <v>17</v>
      </c>
      <c r="H45" s="20">
        <v>17</v>
      </c>
      <c r="I45" s="21">
        <v>41.58</v>
      </c>
      <c r="J45" s="22"/>
      <c r="K45" s="23">
        <v>44440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5.5">
      <c r="A46" s="14" t="s">
        <v>1</v>
      </c>
      <c r="B46" s="15" t="s">
        <v>2</v>
      </c>
      <c r="C46" s="24" t="s">
        <v>110</v>
      </c>
      <c r="D46" s="19" t="s">
        <v>111</v>
      </c>
      <c r="E46" s="19" t="s">
        <v>19</v>
      </c>
      <c r="F46" s="14" t="s">
        <v>112</v>
      </c>
      <c r="G46" s="19" t="s">
        <v>7</v>
      </c>
      <c r="H46" s="20">
        <v>431</v>
      </c>
      <c r="I46" s="21">
        <v>1.31</v>
      </c>
      <c r="J46" s="22"/>
      <c r="K46" s="23">
        <v>45352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5.5">
      <c r="A47" s="14" t="s">
        <v>1</v>
      </c>
      <c r="B47" s="15" t="s">
        <v>2</v>
      </c>
      <c r="C47" s="24" t="s">
        <v>110</v>
      </c>
      <c r="D47" s="19" t="s">
        <v>111</v>
      </c>
      <c r="E47" s="19" t="s">
        <v>19</v>
      </c>
      <c r="F47" s="14" t="s">
        <v>113</v>
      </c>
      <c r="G47" s="19" t="s">
        <v>7</v>
      </c>
      <c r="H47" s="20">
        <v>268</v>
      </c>
      <c r="I47" s="21">
        <v>1.24</v>
      </c>
      <c r="J47" s="22"/>
      <c r="K47" s="23">
        <v>44866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5.5">
      <c r="A48" s="14" t="s">
        <v>1</v>
      </c>
      <c r="B48" s="15" t="s">
        <v>2</v>
      </c>
      <c r="C48" s="31" t="s">
        <v>114</v>
      </c>
      <c r="D48" s="19" t="s">
        <v>115</v>
      </c>
      <c r="E48" s="19" t="s">
        <v>10</v>
      </c>
      <c r="F48" s="14" t="s">
        <v>116</v>
      </c>
      <c r="G48" s="19" t="s">
        <v>12</v>
      </c>
      <c r="H48" s="20">
        <v>726</v>
      </c>
      <c r="I48" s="21">
        <v>0.89</v>
      </c>
      <c r="J48" s="22"/>
      <c r="K48" s="23">
        <v>45261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5.5">
      <c r="A49" s="14" t="s">
        <v>1</v>
      </c>
      <c r="B49" s="15" t="s">
        <v>2</v>
      </c>
      <c r="C49" s="31" t="s">
        <v>114</v>
      </c>
      <c r="D49" s="19" t="s">
        <v>117</v>
      </c>
      <c r="E49" s="19" t="s">
        <v>19</v>
      </c>
      <c r="F49" s="14" t="s">
        <v>118</v>
      </c>
      <c r="G49" s="19" t="s">
        <v>7</v>
      </c>
      <c r="H49" s="20">
        <v>49</v>
      </c>
      <c r="I49" s="21">
        <v>2.95</v>
      </c>
      <c r="J49" s="22"/>
      <c r="K49" s="23">
        <v>43922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5.5">
      <c r="A50" s="14" t="s">
        <v>1</v>
      </c>
      <c r="B50" s="15" t="s">
        <v>2</v>
      </c>
      <c r="C50" s="24" t="s">
        <v>119</v>
      </c>
      <c r="D50" s="14" t="s">
        <v>120</v>
      </c>
      <c r="E50" s="14" t="s">
        <v>121</v>
      </c>
      <c r="F50" s="14" t="s">
        <v>122</v>
      </c>
      <c r="G50" s="19" t="s">
        <v>48</v>
      </c>
      <c r="H50" s="20">
        <v>120</v>
      </c>
      <c r="I50" s="21">
        <v>9.2200000000000006</v>
      </c>
      <c r="J50" s="22"/>
      <c r="K50" s="23">
        <v>44986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5.5">
      <c r="A51" s="14" t="s">
        <v>1</v>
      </c>
      <c r="B51" s="15" t="s">
        <v>2</v>
      </c>
      <c r="C51" s="24" t="s">
        <v>123</v>
      </c>
      <c r="D51" s="14" t="s">
        <v>124</v>
      </c>
      <c r="E51" s="19" t="s">
        <v>19</v>
      </c>
      <c r="F51" s="14" t="s">
        <v>125</v>
      </c>
      <c r="G51" s="19" t="s">
        <v>7</v>
      </c>
      <c r="H51" s="20">
        <v>114</v>
      </c>
      <c r="I51" s="21">
        <v>2.78</v>
      </c>
      <c r="J51" s="22"/>
      <c r="K51" s="23">
        <v>44958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5.5">
      <c r="A52" s="14" t="s">
        <v>1</v>
      </c>
      <c r="B52" s="15" t="s">
        <v>2</v>
      </c>
      <c r="C52" s="24" t="s">
        <v>126</v>
      </c>
      <c r="D52" s="19" t="s">
        <v>127</v>
      </c>
      <c r="E52" s="19" t="s">
        <v>19</v>
      </c>
      <c r="F52" s="14" t="s">
        <v>128</v>
      </c>
      <c r="G52" s="19" t="s">
        <v>7</v>
      </c>
      <c r="H52" s="20">
        <v>769</v>
      </c>
      <c r="I52" s="21">
        <v>2.4500000000000002</v>
      </c>
      <c r="J52" s="22"/>
      <c r="K52" s="23">
        <v>44682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5.5">
      <c r="A53" s="14" t="s">
        <v>1</v>
      </c>
      <c r="B53" s="15" t="s">
        <v>2</v>
      </c>
      <c r="C53" s="17"/>
      <c r="D53" s="19" t="s">
        <v>129</v>
      </c>
      <c r="E53" s="19"/>
      <c r="F53" s="14"/>
      <c r="G53" s="19" t="s">
        <v>36</v>
      </c>
      <c r="H53" s="20">
        <v>100</v>
      </c>
      <c r="I53" s="21">
        <v>2.14</v>
      </c>
      <c r="J53" s="22"/>
      <c r="K53" s="23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5.5">
      <c r="A54" s="14" t="s">
        <v>1</v>
      </c>
      <c r="B54" s="15" t="s">
        <v>2</v>
      </c>
      <c r="C54" s="17"/>
      <c r="D54" s="19" t="s">
        <v>130</v>
      </c>
      <c r="E54" s="19"/>
      <c r="F54" s="14"/>
      <c r="G54" s="19" t="s">
        <v>36</v>
      </c>
      <c r="H54" s="20">
        <v>153</v>
      </c>
      <c r="I54" s="21">
        <v>3.59</v>
      </c>
      <c r="J54" s="22"/>
      <c r="K54" s="23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5.5">
      <c r="A55" s="14" t="s">
        <v>1</v>
      </c>
      <c r="B55" s="15" t="s">
        <v>2</v>
      </c>
      <c r="C55" s="31" t="s">
        <v>131</v>
      </c>
      <c r="D55" s="19" t="s">
        <v>132</v>
      </c>
      <c r="E55" s="19" t="s">
        <v>133</v>
      </c>
      <c r="F55" s="14" t="s">
        <v>134</v>
      </c>
      <c r="G55" s="19" t="s">
        <v>135</v>
      </c>
      <c r="H55" s="20">
        <v>400</v>
      </c>
      <c r="I55" s="21">
        <v>1.46</v>
      </c>
      <c r="J55" s="22"/>
      <c r="K55" s="23">
        <v>44896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5.5">
      <c r="A56" s="14" t="s">
        <v>1</v>
      </c>
      <c r="B56" s="15" t="s">
        <v>2</v>
      </c>
      <c r="C56" s="31" t="s">
        <v>131</v>
      </c>
      <c r="D56" s="19" t="s">
        <v>136</v>
      </c>
      <c r="E56" s="19" t="s">
        <v>10</v>
      </c>
      <c r="F56" s="14" t="s">
        <v>137</v>
      </c>
      <c r="G56" s="19" t="s">
        <v>12</v>
      </c>
      <c r="H56" s="20">
        <v>90</v>
      </c>
      <c r="I56" s="21">
        <v>0.38</v>
      </c>
      <c r="J56" s="22"/>
      <c r="K56" s="23">
        <v>44197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38.25">
      <c r="A57" s="14" t="s">
        <v>1</v>
      </c>
      <c r="B57" s="15" t="s">
        <v>2</v>
      </c>
      <c r="C57" s="24" t="s">
        <v>138</v>
      </c>
      <c r="D57" s="19" t="s">
        <v>139</v>
      </c>
      <c r="E57" s="19" t="s">
        <v>140</v>
      </c>
      <c r="F57" s="14" t="s">
        <v>141</v>
      </c>
      <c r="G57" s="19" t="s">
        <v>17</v>
      </c>
      <c r="H57" s="20">
        <v>18</v>
      </c>
      <c r="I57" s="21">
        <v>133.19999999999999</v>
      </c>
      <c r="J57" s="22"/>
      <c r="K57" s="23">
        <v>44105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5.5">
      <c r="A58" s="14" t="s">
        <v>1</v>
      </c>
      <c r="B58" s="15" t="s">
        <v>2</v>
      </c>
      <c r="C58" s="31" t="s">
        <v>142</v>
      </c>
      <c r="D58" s="19" t="s">
        <v>143</v>
      </c>
      <c r="E58" s="14" t="s">
        <v>5</v>
      </c>
      <c r="F58" s="14" t="s">
        <v>144</v>
      </c>
      <c r="G58" s="19" t="s">
        <v>7</v>
      </c>
      <c r="H58" s="20">
        <v>70</v>
      </c>
      <c r="I58" s="21">
        <v>1.68</v>
      </c>
      <c r="J58" s="22"/>
      <c r="K58" s="23">
        <v>44562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5.5">
      <c r="A59" s="14" t="s">
        <v>1</v>
      </c>
      <c r="B59" s="15" t="s">
        <v>2</v>
      </c>
      <c r="C59" s="24" t="s">
        <v>145</v>
      </c>
      <c r="D59" s="19" t="s">
        <v>146</v>
      </c>
      <c r="E59" s="14" t="s">
        <v>5</v>
      </c>
      <c r="F59" s="14" t="s">
        <v>147</v>
      </c>
      <c r="G59" s="19" t="s">
        <v>7</v>
      </c>
      <c r="H59" s="20">
        <v>485</v>
      </c>
      <c r="I59" s="21">
        <v>1.3</v>
      </c>
      <c r="J59" s="22"/>
      <c r="K59" s="23">
        <v>44348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5.5">
      <c r="A60" s="14" t="s">
        <v>1</v>
      </c>
      <c r="B60" s="15" t="s">
        <v>2</v>
      </c>
      <c r="C60" s="24" t="s">
        <v>148</v>
      </c>
      <c r="D60" s="14" t="s">
        <v>149</v>
      </c>
      <c r="E60" s="19" t="s">
        <v>10</v>
      </c>
      <c r="F60" s="14" t="s">
        <v>150</v>
      </c>
      <c r="G60" s="19" t="s">
        <v>12</v>
      </c>
      <c r="H60" s="20">
        <v>989</v>
      </c>
      <c r="I60" s="21">
        <v>1.0900000000000001</v>
      </c>
      <c r="J60" s="22"/>
      <c r="K60" s="23">
        <v>44835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5.5">
      <c r="A61" s="14" t="s">
        <v>1</v>
      </c>
      <c r="B61" s="15" t="s">
        <v>2</v>
      </c>
      <c r="C61" s="24" t="s">
        <v>151</v>
      </c>
      <c r="D61" s="19" t="s">
        <v>152</v>
      </c>
      <c r="E61" s="19" t="s">
        <v>19</v>
      </c>
      <c r="F61" s="14" t="s">
        <v>153</v>
      </c>
      <c r="G61" s="19" t="s">
        <v>7</v>
      </c>
      <c r="H61" s="20">
        <v>94</v>
      </c>
      <c r="I61" s="21">
        <v>8.82</v>
      </c>
      <c r="J61" s="22"/>
      <c r="K61" s="23">
        <v>44835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5.5">
      <c r="A62" s="14" t="s">
        <v>1</v>
      </c>
      <c r="B62" s="15" t="s">
        <v>2</v>
      </c>
      <c r="C62" s="24" t="s">
        <v>154</v>
      </c>
      <c r="D62" s="19" t="s">
        <v>155</v>
      </c>
      <c r="E62" s="19" t="s">
        <v>19</v>
      </c>
      <c r="F62" s="14" t="s">
        <v>156</v>
      </c>
      <c r="G62" s="19" t="s">
        <v>55</v>
      </c>
      <c r="H62" s="20">
        <v>4</v>
      </c>
      <c r="I62" s="21">
        <v>15.07</v>
      </c>
      <c r="J62" s="22"/>
      <c r="K62" s="23">
        <v>43831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38.25">
      <c r="A63" s="14" t="s">
        <v>1</v>
      </c>
      <c r="B63" s="15" t="s">
        <v>2</v>
      </c>
      <c r="C63" s="24" t="s">
        <v>154</v>
      </c>
      <c r="D63" s="14" t="s">
        <v>157</v>
      </c>
      <c r="E63" s="19" t="s">
        <v>19</v>
      </c>
      <c r="F63" s="14" t="s">
        <v>156</v>
      </c>
      <c r="G63" s="19" t="s">
        <v>55</v>
      </c>
      <c r="H63" s="20">
        <v>1</v>
      </c>
      <c r="I63" s="21">
        <v>15.07</v>
      </c>
      <c r="J63" s="22"/>
      <c r="K63" s="23">
        <v>44136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5.5">
      <c r="A64" s="14" t="s">
        <v>1</v>
      </c>
      <c r="B64" s="15" t="s">
        <v>2</v>
      </c>
      <c r="C64" s="24" t="s">
        <v>154</v>
      </c>
      <c r="D64" s="14" t="s">
        <v>155</v>
      </c>
      <c r="E64" s="19" t="s">
        <v>19</v>
      </c>
      <c r="F64" s="14" t="s">
        <v>158</v>
      </c>
      <c r="G64" s="19" t="s">
        <v>55</v>
      </c>
      <c r="H64" s="20">
        <v>32</v>
      </c>
      <c r="I64" s="21">
        <v>35.31</v>
      </c>
      <c r="J64" s="22"/>
      <c r="K64" s="23">
        <v>44958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5.5">
      <c r="A65" s="14" t="s">
        <v>1</v>
      </c>
      <c r="B65" s="15" t="s">
        <v>2</v>
      </c>
      <c r="C65" s="31" t="s">
        <v>65</v>
      </c>
      <c r="D65" s="14" t="s">
        <v>159</v>
      </c>
      <c r="E65" s="14" t="s">
        <v>160</v>
      </c>
      <c r="F65" s="14" t="s">
        <v>161</v>
      </c>
      <c r="G65" s="19" t="s">
        <v>135</v>
      </c>
      <c r="H65" s="20">
        <v>705</v>
      </c>
      <c r="I65" s="21">
        <v>0.93</v>
      </c>
      <c r="J65" s="22"/>
      <c r="K65" s="23">
        <v>44136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38.25">
      <c r="A66" s="14" t="s">
        <v>1</v>
      </c>
      <c r="B66" s="15" t="s">
        <v>2</v>
      </c>
      <c r="C66" s="24" t="s">
        <v>119</v>
      </c>
      <c r="D66" s="14" t="s">
        <v>162</v>
      </c>
      <c r="E66" s="14" t="s">
        <v>5</v>
      </c>
      <c r="F66" s="14" t="s">
        <v>163</v>
      </c>
      <c r="G66" s="19" t="s">
        <v>7</v>
      </c>
      <c r="H66" s="20">
        <v>360</v>
      </c>
      <c r="I66" s="21">
        <v>2.38</v>
      </c>
      <c r="J66" s="22"/>
      <c r="K66" s="23">
        <v>44835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5.5">
      <c r="A67" s="14" t="s">
        <v>1</v>
      </c>
      <c r="B67" s="15" t="s">
        <v>2</v>
      </c>
      <c r="C67" s="24" t="s">
        <v>164</v>
      </c>
      <c r="D67" s="19" t="s">
        <v>165</v>
      </c>
      <c r="E67" s="14" t="s">
        <v>5</v>
      </c>
      <c r="F67" s="14" t="s">
        <v>166</v>
      </c>
      <c r="G67" s="19" t="s">
        <v>7</v>
      </c>
      <c r="H67" s="20">
        <v>11</v>
      </c>
      <c r="I67" s="21">
        <v>36.700000000000003</v>
      </c>
      <c r="J67" s="22"/>
      <c r="K67" s="23">
        <v>44075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5.5">
      <c r="A68" s="14" t="s">
        <v>1</v>
      </c>
      <c r="B68" s="15" t="s">
        <v>2</v>
      </c>
      <c r="C68" s="24" t="s">
        <v>167</v>
      </c>
      <c r="D68" s="19" t="s">
        <v>168</v>
      </c>
      <c r="E68" s="14" t="s">
        <v>5</v>
      </c>
      <c r="F68" s="14" t="s">
        <v>169</v>
      </c>
      <c r="G68" s="19" t="s">
        <v>7</v>
      </c>
      <c r="H68" s="20">
        <v>110</v>
      </c>
      <c r="I68" s="21">
        <v>3.56</v>
      </c>
      <c r="J68" s="22"/>
      <c r="K68" s="23">
        <v>44866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5.5">
      <c r="A69" s="14" t="s">
        <v>1</v>
      </c>
      <c r="B69" s="15" t="s">
        <v>2</v>
      </c>
      <c r="C69" s="28" t="s">
        <v>170</v>
      </c>
      <c r="D69" s="14" t="s">
        <v>171</v>
      </c>
      <c r="E69" s="14" t="s">
        <v>5</v>
      </c>
      <c r="F69" s="14" t="s">
        <v>172</v>
      </c>
      <c r="G69" s="19" t="s">
        <v>7</v>
      </c>
      <c r="H69" s="20">
        <v>78</v>
      </c>
      <c r="I69" s="21">
        <v>1.7</v>
      </c>
      <c r="J69" s="22"/>
      <c r="K69" s="23">
        <v>45323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5.5">
      <c r="A70" s="14" t="s">
        <v>1</v>
      </c>
      <c r="B70" s="15" t="s">
        <v>2</v>
      </c>
      <c r="C70" s="28" t="s">
        <v>170</v>
      </c>
      <c r="D70" s="14" t="s">
        <v>173</v>
      </c>
      <c r="E70" s="14" t="s">
        <v>5</v>
      </c>
      <c r="F70" s="14" t="s">
        <v>172</v>
      </c>
      <c r="G70" s="19" t="s">
        <v>7</v>
      </c>
      <c r="H70" s="20">
        <v>60</v>
      </c>
      <c r="I70" s="21">
        <v>1.79</v>
      </c>
      <c r="J70" s="22"/>
      <c r="K70" s="23">
        <v>45597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5.5">
      <c r="A71" s="14" t="s">
        <v>1</v>
      </c>
      <c r="B71" s="15" t="s">
        <v>2</v>
      </c>
      <c r="C71" s="17"/>
      <c r="D71" s="14" t="s">
        <v>174</v>
      </c>
      <c r="E71" s="19"/>
      <c r="F71" s="14"/>
      <c r="G71" s="19" t="s">
        <v>175</v>
      </c>
      <c r="H71" s="20">
        <v>374</v>
      </c>
      <c r="I71" s="21">
        <v>2.5499999999999998</v>
      </c>
      <c r="J71" s="22"/>
      <c r="K71" s="23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5.5">
      <c r="A72" s="14" t="s">
        <v>1</v>
      </c>
      <c r="B72" s="15" t="s">
        <v>2</v>
      </c>
      <c r="C72" s="29" t="s">
        <v>176</v>
      </c>
      <c r="D72" s="14" t="s">
        <v>177</v>
      </c>
      <c r="E72" s="33" t="s">
        <v>133</v>
      </c>
      <c r="F72" s="34" t="s">
        <v>178</v>
      </c>
      <c r="G72" s="17" t="s">
        <v>17</v>
      </c>
      <c r="H72" s="20">
        <v>7</v>
      </c>
      <c r="I72" s="21">
        <v>1090.52</v>
      </c>
      <c r="J72" s="22">
        <v>20</v>
      </c>
      <c r="K72" s="23">
        <v>44409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5.5">
      <c r="A73" s="14" t="s">
        <v>1</v>
      </c>
      <c r="B73" s="15" t="s">
        <v>2</v>
      </c>
      <c r="C73" s="19"/>
      <c r="D73" s="14" t="s">
        <v>179</v>
      </c>
      <c r="E73" s="19" t="s">
        <v>17</v>
      </c>
      <c r="F73" s="14"/>
      <c r="G73" s="19" t="s">
        <v>36</v>
      </c>
      <c r="H73" s="20">
        <v>507</v>
      </c>
      <c r="I73" s="21">
        <v>2.12</v>
      </c>
      <c r="J73" s="22"/>
      <c r="K73" s="23">
        <v>43831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5.5">
      <c r="A74" s="14" t="s">
        <v>1</v>
      </c>
      <c r="B74" s="15" t="s">
        <v>2</v>
      </c>
      <c r="C74" s="19"/>
      <c r="D74" s="14" t="s">
        <v>180</v>
      </c>
      <c r="E74" s="19" t="s">
        <v>17</v>
      </c>
      <c r="F74" s="14"/>
      <c r="G74" s="19" t="s">
        <v>36</v>
      </c>
      <c r="H74" s="20">
        <v>0</v>
      </c>
      <c r="I74" s="21">
        <v>0</v>
      </c>
      <c r="J74" s="22"/>
      <c r="K74" s="23">
        <v>43800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5.5">
      <c r="A75" s="14" t="s">
        <v>1</v>
      </c>
      <c r="B75" s="15" t="s">
        <v>2</v>
      </c>
      <c r="C75" s="19"/>
      <c r="D75" s="14" t="s">
        <v>181</v>
      </c>
      <c r="E75" s="19" t="s">
        <v>17</v>
      </c>
      <c r="F75" s="14"/>
      <c r="G75" s="19" t="s">
        <v>36</v>
      </c>
      <c r="H75" s="20">
        <v>97</v>
      </c>
      <c r="I75" s="21">
        <v>9.35</v>
      </c>
      <c r="J75" s="22"/>
      <c r="K75" s="23">
        <v>44986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38.25">
      <c r="A76" s="14" t="s">
        <v>1</v>
      </c>
      <c r="B76" s="15" t="s">
        <v>2</v>
      </c>
      <c r="C76" s="31" t="s">
        <v>182</v>
      </c>
      <c r="D76" s="14" t="s">
        <v>183</v>
      </c>
      <c r="E76" s="14" t="s">
        <v>5</v>
      </c>
      <c r="F76" s="14" t="s">
        <v>184</v>
      </c>
      <c r="G76" s="19" t="s">
        <v>7</v>
      </c>
      <c r="H76" s="20">
        <v>740</v>
      </c>
      <c r="I76" s="21">
        <v>1.84</v>
      </c>
      <c r="J76" s="22"/>
      <c r="K76" s="23">
        <v>45536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5.5">
      <c r="A77" s="14" t="s">
        <v>1</v>
      </c>
      <c r="B77" s="15" t="s">
        <v>2</v>
      </c>
      <c r="C77" s="19"/>
      <c r="D77" s="14" t="s">
        <v>185</v>
      </c>
      <c r="E77" s="19"/>
      <c r="F77" s="14"/>
      <c r="G77" s="19" t="s">
        <v>36</v>
      </c>
      <c r="H77" s="20">
        <v>6</v>
      </c>
      <c r="I77" s="21">
        <v>25.45</v>
      </c>
      <c r="J77" s="22"/>
      <c r="K77" s="23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5.5">
      <c r="A78" s="14" t="s">
        <v>1</v>
      </c>
      <c r="B78" s="15" t="s">
        <v>2</v>
      </c>
      <c r="C78" s="19"/>
      <c r="D78" s="14" t="s">
        <v>186</v>
      </c>
      <c r="E78" s="19"/>
      <c r="F78" s="14"/>
      <c r="G78" s="19" t="s">
        <v>36</v>
      </c>
      <c r="H78" s="20">
        <v>5600</v>
      </c>
      <c r="I78" s="21">
        <v>7.72</v>
      </c>
      <c r="J78" s="22"/>
      <c r="K78" s="23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38.25">
      <c r="A79" s="14" t="s">
        <v>1</v>
      </c>
      <c r="B79" s="15" t="s">
        <v>2</v>
      </c>
      <c r="C79" s="24" t="s">
        <v>187</v>
      </c>
      <c r="D79" s="14" t="s">
        <v>188</v>
      </c>
      <c r="E79" s="14" t="s">
        <v>5</v>
      </c>
      <c r="F79" s="14" t="s">
        <v>189</v>
      </c>
      <c r="G79" s="19" t="s">
        <v>7</v>
      </c>
      <c r="H79" s="20">
        <v>217</v>
      </c>
      <c r="I79" s="21">
        <v>5.98</v>
      </c>
      <c r="J79" s="22"/>
      <c r="K79" s="23">
        <v>45261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5.5">
      <c r="A80" s="14" t="s">
        <v>1</v>
      </c>
      <c r="B80" s="15" t="s">
        <v>2</v>
      </c>
      <c r="C80" s="24" t="s">
        <v>190</v>
      </c>
      <c r="D80" s="14" t="s">
        <v>191</v>
      </c>
      <c r="E80" s="19" t="s">
        <v>10</v>
      </c>
      <c r="F80" s="14" t="s">
        <v>192</v>
      </c>
      <c r="G80" s="19" t="s">
        <v>12</v>
      </c>
      <c r="H80" s="20">
        <v>2528</v>
      </c>
      <c r="I80" s="21">
        <v>0.81</v>
      </c>
      <c r="J80" s="22"/>
      <c r="K80" s="23">
        <v>44470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5.5">
      <c r="A81" s="14" t="s">
        <v>1</v>
      </c>
      <c r="B81" s="15" t="s">
        <v>2</v>
      </c>
      <c r="C81" s="24" t="s">
        <v>190</v>
      </c>
      <c r="D81" s="14" t="s">
        <v>193</v>
      </c>
      <c r="E81" s="14" t="s">
        <v>5</v>
      </c>
      <c r="F81" s="14" t="s">
        <v>194</v>
      </c>
      <c r="G81" s="19" t="s">
        <v>7</v>
      </c>
      <c r="H81" s="20">
        <v>177</v>
      </c>
      <c r="I81" s="21">
        <v>3.39</v>
      </c>
      <c r="J81" s="22"/>
      <c r="K81" s="23">
        <v>45261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5.5">
      <c r="A82" s="14" t="s">
        <v>1</v>
      </c>
      <c r="B82" s="15" t="s">
        <v>195</v>
      </c>
      <c r="C82" s="24" t="s">
        <v>196</v>
      </c>
      <c r="D82" s="14" t="s">
        <v>197</v>
      </c>
      <c r="E82" s="19" t="s">
        <v>198</v>
      </c>
      <c r="F82" s="14" t="s">
        <v>199</v>
      </c>
      <c r="G82" s="19" t="s">
        <v>12</v>
      </c>
      <c r="H82" s="20">
        <v>3360</v>
      </c>
      <c r="I82" s="21">
        <v>0.36</v>
      </c>
      <c r="J82" s="22"/>
      <c r="K82" s="23">
        <v>43983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5.5">
      <c r="A83" s="14" t="s">
        <v>1</v>
      </c>
      <c r="B83" s="15" t="s">
        <v>195</v>
      </c>
      <c r="C83" s="31" t="s">
        <v>200</v>
      </c>
      <c r="D83" s="14" t="s">
        <v>201</v>
      </c>
      <c r="E83" s="19" t="s">
        <v>10</v>
      </c>
      <c r="F83" s="14" t="s">
        <v>202</v>
      </c>
      <c r="G83" s="19" t="s">
        <v>12</v>
      </c>
      <c r="H83" s="20">
        <v>100</v>
      </c>
      <c r="I83" s="21">
        <v>1.82</v>
      </c>
      <c r="J83" s="22"/>
      <c r="K83" s="23">
        <v>44228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5.5">
      <c r="A84" s="14" t="s">
        <v>1</v>
      </c>
      <c r="B84" s="15" t="s">
        <v>195</v>
      </c>
      <c r="C84" s="24" t="s">
        <v>203</v>
      </c>
      <c r="D84" s="14" t="s">
        <v>204</v>
      </c>
      <c r="E84" s="14" t="s">
        <v>5</v>
      </c>
      <c r="F84" s="14" t="s">
        <v>205</v>
      </c>
      <c r="G84" s="19" t="s">
        <v>7</v>
      </c>
      <c r="H84" s="20">
        <v>12</v>
      </c>
      <c r="I84" s="21">
        <v>7.32</v>
      </c>
      <c r="J84" s="22"/>
      <c r="K84" s="23">
        <v>44075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5.5">
      <c r="A85" s="14" t="s">
        <v>1</v>
      </c>
      <c r="B85" s="15" t="s">
        <v>195</v>
      </c>
      <c r="C85" s="24" t="s">
        <v>206</v>
      </c>
      <c r="D85" s="14" t="s">
        <v>207</v>
      </c>
      <c r="E85" s="14" t="s">
        <v>5</v>
      </c>
      <c r="F85" s="14" t="s">
        <v>208</v>
      </c>
      <c r="G85" s="19" t="s">
        <v>7</v>
      </c>
      <c r="H85" s="20">
        <v>1322</v>
      </c>
      <c r="I85" s="21">
        <v>1.56</v>
      </c>
      <c r="J85" s="22"/>
      <c r="K85" s="23">
        <v>45474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5.5">
      <c r="A86" s="14" t="s">
        <v>1</v>
      </c>
      <c r="B86" s="15" t="s">
        <v>2</v>
      </c>
      <c r="C86" s="24" t="s">
        <v>206</v>
      </c>
      <c r="D86" s="14" t="s">
        <v>209</v>
      </c>
      <c r="E86" s="14" t="s">
        <v>210</v>
      </c>
      <c r="F86" s="14" t="s">
        <v>211</v>
      </c>
      <c r="G86" s="19" t="s">
        <v>55</v>
      </c>
      <c r="H86" s="20">
        <v>201</v>
      </c>
      <c r="I86" s="21">
        <v>12.62</v>
      </c>
      <c r="J86" s="22"/>
      <c r="K86" s="23">
        <v>44621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38.25">
      <c r="A87" s="14" t="s">
        <v>1</v>
      </c>
      <c r="B87" s="15" t="s">
        <v>2</v>
      </c>
      <c r="C87" s="29" t="s">
        <v>212</v>
      </c>
      <c r="D87" s="14" t="s">
        <v>213</v>
      </c>
      <c r="E87" s="19" t="s">
        <v>48</v>
      </c>
      <c r="F87" s="14" t="s">
        <v>214</v>
      </c>
      <c r="G87" s="19" t="s">
        <v>48</v>
      </c>
      <c r="H87" s="20">
        <v>120</v>
      </c>
      <c r="I87" s="21">
        <v>4.8099999999999996</v>
      </c>
      <c r="J87" s="22"/>
      <c r="K87" s="23">
        <v>44470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38.25">
      <c r="A88" s="14" t="s">
        <v>1</v>
      </c>
      <c r="B88" s="15" t="s">
        <v>2</v>
      </c>
      <c r="C88" s="24" t="s">
        <v>212</v>
      </c>
      <c r="D88" s="14" t="s">
        <v>215</v>
      </c>
      <c r="E88" s="19" t="s">
        <v>216</v>
      </c>
      <c r="F88" s="14" t="s">
        <v>217</v>
      </c>
      <c r="G88" s="19" t="s">
        <v>48</v>
      </c>
      <c r="H88" s="20">
        <v>0</v>
      </c>
      <c r="I88" s="21">
        <v>3.45</v>
      </c>
      <c r="J88" s="22"/>
      <c r="K88" s="23">
        <v>44470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5.5">
      <c r="A89" s="14" t="s">
        <v>1</v>
      </c>
      <c r="B89" s="15" t="s">
        <v>2</v>
      </c>
      <c r="C89" s="31" t="s">
        <v>218</v>
      </c>
      <c r="D89" s="14" t="s">
        <v>219</v>
      </c>
      <c r="E89" s="19" t="s">
        <v>198</v>
      </c>
      <c r="F89" s="14" t="s">
        <v>220</v>
      </c>
      <c r="G89" s="19" t="s">
        <v>12</v>
      </c>
      <c r="H89" s="20">
        <v>890</v>
      </c>
      <c r="I89" s="21">
        <v>0.2</v>
      </c>
      <c r="J89" s="22"/>
      <c r="K89" s="23">
        <v>44105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5.5">
      <c r="A90" s="14" t="s">
        <v>1</v>
      </c>
      <c r="B90" s="15" t="s">
        <v>2</v>
      </c>
      <c r="C90" s="16" t="s">
        <v>221</v>
      </c>
      <c r="D90" s="30" t="s">
        <v>222</v>
      </c>
      <c r="E90" s="19" t="s">
        <v>10</v>
      </c>
      <c r="F90" s="14" t="s">
        <v>223</v>
      </c>
      <c r="G90" s="19" t="s">
        <v>12</v>
      </c>
      <c r="H90" s="20">
        <v>450</v>
      </c>
      <c r="I90" s="21">
        <v>0.25</v>
      </c>
      <c r="J90" s="22"/>
      <c r="K90" s="23">
        <v>44866</v>
      </c>
      <c r="L90" s="35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5.5">
      <c r="A91" s="14" t="s">
        <v>1</v>
      </c>
      <c r="B91" s="15" t="s">
        <v>2</v>
      </c>
      <c r="C91" s="24" t="s">
        <v>224</v>
      </c>
      <c r="D91" s="14" t="s">
        <v>225</v>
      </c>
      <c r="E91" s="19" t="s">
        <v>198</v>
      </c>
      <c r="F91" s="14" t="s">
        <v>226</v>
      </c>
      <c r="G91" s="19" t="s">
        <v>12</v>
      </c>
      <c r="H91" s="20">
        <v>80</v>
      </c>
      <c r="I91" s="21">
        <v>4.57</v>
      </c>
      <c r="J91" s="22"/>
      <c r="K91" s="23">
        <v>44136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5.5">
      <c r="A92" s="14" t="s">
        <v>1</v>
      </c>
      <c r="B92" s="15" t="s">
        <v>2</v>
      </c>
      <c r="C92" s="24" t="s">
        <v>227</v>
      </c>
      <c r="D92" s="14" t="s">
        <v>228</v>
      </c>
      <c r="E92" s="14" t="s">
        <v>5</v>
      </c>
      <c r="F92" s="14" t="s">
        <v>229</v>
      </c>
      <c r="G92" s="19" t="s">
        <v>7</v>
      </c>
      <c r="H92" s="20">
        <v>15</v>
      </c>
      <c r="I92" s="21">
        <v>8.16</v>
      </c>
      <c r="J92" s="22"/>
      <c r="K92" s="23">
        <v>43831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5.5">
      <c r="A93" s="14" t="s">
        <v>1</v>
      </c>
      <c r="B93" s="15" t="s">
        <v>2</v>
      </c>
      <c r="C93" s="31" t="s">
        <v>230</v>
      </c>
      <c r="D93" s="14" t="s">
        <v>231</v>
      </c>
      <c r="E93" s="19" t="s">
        <v>232</v>
      </c>
      <c r="F93" s="14" t="s">
        <v>233</v>
      </c>
      <c r="G93" s="19" t="s">
        <v>17</v>
      </c>
      <c r="H93" s="20">
        <v>0</v>
      </c>
      <c r="I93" s="21">
        <v>0</v>
      </c>
      <c r="J93" s="22"/>
      <c r="K93" s="23">
        <v>44105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38.25" customHeight="1">
      <c r="A94" s="14" t="s">
        <v>1</v>
      </c>
      <c r="B94" s="15" t="s">
        <v>2</v>
      </c>
      <c r="C94" s="29" t="s">
        <v>176</v>
      </c>
      <c r="D94" s="14" t="s">
        <v>234</v>
      </c>
      <c r="E94" s="19" t="s">
        <v>10</v>
      </c>
      <c r="F94" s="14" t="s">
        <v>235</v>
      </c>
      <c r="G94" s="19" t="s">
        <v>12</v>
      </c>
      <c r="H94" s="20">
        <v>380</v>
      </c>
      <c r="I94" s="21">
        <v>0.73</v>
      </c>
      <c r="J94" s="22"/>
      <c r="K94" s="23">
        <v>44927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5.5">
      <c r="A95" s="14" t="s">
        <v>1</v>
      </c>
      <c r="B95" s="15" t="s">
        <v>2</v>
      </c>
      <c r="C95" s="31" t="s">
        <v>236</v>
      </c>
      <c r="D95" s="14" t="s">
        <v>237</v>
      </c>
      <c r="E95" s="14" t="s">
        <v>5</v>
      </c>
      <c r="F95" s="14" t="s">
        <v>238</v>
      </c>
      <c r="G95" s="19" t="s">
        <v>7</v>
      </c>
      <c r="H95" s="20">
        <v>434</v>
      </c>
      <c r="I95" s="21">
        <v>2.89</v>
      </c>
      <c r="J95" s="22"/>
      <c r="K95" s="23">
        <v>44197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5.5">
      <c r="A96" s="14" t="s">
        <v>1</v>
      </c>
      <c r="B96" s="15" t="s">
        <v>2</v>
      </c>
      <c r="C96" s="31" t="s">
        <v>236</v>
      </c>
      <c r="D96" s="14" t="s">
        <v>239</v>
      </c>
      <c r="E96" s="14" t="s">
        <v>5</v>
      </c>
      <c r="F96" s="14" t="s">
        <v>238</v>
      </c>
      <c r="G96" s="19" t="s">
        <v>7</v>
      </c>
      <c r="H96" s="20">
        <v>160</v>
      </c>
      <c r="I96" s="21">
        <v>3.19</v>
      </c>
      <c r="J96" s="22"/>
      <c r="K96" s="23">
        <v>44562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5.5">
      <c r="A97" s="14" t="s">
        <v>1</v>
      </c>
      <c r="B97" s="15" t="s">
        <v>2</v>
      </c>
      <c r="C97" s="31" t="s">
        <v>240</v>
      </c>
      <c r="D97" s="14" t="s">
        <v>241</v>
      </c>
      <c r="E97" s="19" t="s">
        <v>27</v>
      </c>
      <c r="F97" s="14" t="s">
        <v>242</v>
      </c>
      <c r="G97" s="19" t="s">
        <v>55</v>
      </c>
      <c r="H97" s="20">
        <v>24</v>
      </c>
      <c r="I97" s="21">
        <v>19.29</v>
      </c>
      <c r="J97" s="22"/>
      <c r="K97" s="23">
        <v>44044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5.5">
      <c r="A98" s="14" t="s">
        <v>1</v>
      </c>
      <c r="B98" s="15" t="s">
        <v>2</v>
      </c>
      <c r="C98" s="31" t="s">
        <v>240</v>
      </c>
      <c r="D98" s="14" t="s">
        <v>243</v>
      </c>
      <c r="E98" s="19" t="s">
        <v>10</v>
      </c>
      <c r="F98" s="14" t="s">
        <v>244</v>
      </c>
      <c r="G98" s="19" t="s">
        <v>12</v>
      </c>
      <c r="H98" s="20">
        <v>234</v>
      </c>
      <c r="I98" s="21">
        <v>1.1100000000000001</v>
      </c>
      <c r="J98" s="22"/>
      <c r="K98" s="23">
        <v>43862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5.5">
      <c r="A99" s="14" t="s">
        <v>1</v>
      </c>
      <c r="B99" s="15" t="s">
        <v>2</v>
      </c>
      <c r="C99" s="31" t="s">
        <v>245</v>
      </c>
      <c r="D99" s="14" t="s">
        <v>246</v>
      </c>
      <c r="E99" s="19" t="s">
        <v>21</v>
      </c>
      <c r="F99" s="14" t="s">
        <v>247</v>
      </c>
      <c r="G99" s="19" t="s">
        <v>55</v>
      </c>
      <c r="H99" s="20">
        <v>453</v>
      </c>
      <c r="I99" s="21">
        <v>3.57</v>
      </c>
      <c r="J99" s="22"/>
      <c r="K99" s="23">
        <v>44562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5.5">
      <c r="A100" s="14" t="s">
        <v>1</v>
      </c>
      <c r="B100" s="15" t="s">
        <v>2</v>
      </c>
      <c r="C100" s="31" t="s">
        <v>248</v>
      </c>
      <c r="D100" s="14" t="s">
        <v>249</v>
      </c>
      <c r="E100" s="14" t="s">
        <v>5</v>
      </c>
      <c r="F100" s="14" t="s">
        <v>250</v>
      </c>
      <c r="G100" s="19" t="s">
        <v>7</v>
      </c>
      <c r="H100" s="20">
        <v>353</v>
      </c>
      <c r="I100" s="21">
        <v>2.2599999999999998</v>
      </c>
      <c r="J100" s="22"/>
      <c r="K100" s="23">
        <v>44593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5.5">
      <c r="A101" s="14" t="s">
        <v>1</v>
      </c>
      <c r="B101" s="15" t="s">
        <v>2</v>
      </c>
      <c r="C101" s="24" t="s">
        <v>251</v>
      </c>
      <c r="D101" s="14" t="s">
        <v>252</v>
      </c>
      <c r="E101" s="14" t="s">
        <v>5</v>
      </c>
      <c r="F101" s="14" t="s">
        <v>253</v>
      </c>
      <c r="G101" s="19" t="s">
        <v>7</v>
      </c>
      <c r="H101" s="20">
        <v>149</v>
      </c>
      <c r="I101" s="21">
        <v>4.66</v>
      </c>
      <c r="J101" s="22"/>
      <c r="K101" s="23">
        <v>45566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5.5">
      <c r="A102" s="14" t="s">
        <v>1</v>
      </c>
      <c r="B102" s="15" t="s">
        <v>2</v>
      </c>
      <c r="C102" s="24" t="s">
        <v>254</v>
      </c>
      <c r="D102" s="14" t="s">
        <v>255</v>
      </c>
      <c r="E102" s="14" t="s">
        <v>5</v>
      </c>
      <c r="F102" s="14" t="s">
        <v>256</v>
      </c>
      <c r="G102" s="19" t="s">
        <v>7</v>
      </c>
      <c r="H102" s="20">
        <v>115</v>
      </c>
      <c r="I102" s="21">
        <v>11.4</v>
      </c>
      <c r="J102" s="22"/>
      <c r="K102" s="23">
        <v>44105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5.5">
      <c r="A103" s="14" t="s">
        <v>1</v>
      </c>
      <c r="B103" s="15" t="s">
        <v>2</v>
      </c>
      <c r="C103" s="19"/>
      <c r="D103" s="14" t="s">
        <v>257</v>
      </c>
      <c r="E103" s="19" t="s">
        <v>17</v>
      </c>
      <c r="F103" s="14"/>
      <c r="G103" s="19" t="s">
        <v>36</v>
      </c>
      <c r="H103" s="20">
        <v>5830</v>
      </c>
      <c r="I103" s="21">
        <v>4.9000000000000004</v>
      </c>
      <c r="J103" s="22"/>
      <c r="K103" s="23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5.5">
      <c r="A104" s="14" t="s">
        <v>1</v>
      </c>
      <c r="B104" s="15" t="s">
        <v>2</v>
      </c>
      <c r="C104" s="17"/>
      <c r="D104" s="14" t="s">
        <v>258</v>
      </c>
      <c r="E104" s="17" t="s">
        <v>17</v>
      </c>
      <c r="F104" s="14"/>
      <c r="G104" s="17" t="s">
        <v>36</v>
      </c>
      <c r="H104" s="36">
        <v>391</v>
      </c>
      <c r="I104" s="37">
        <v>4.78</v>
      </c>
      <c r="J104" s="37"/>
      <c r="K104" s="38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5.5">
      <c r="A105" s="14" t="s">
        <v>1</v>
      </c>
      <c r="B105" s="15" t="s">
        <v>2</v>
      </c>
      <c r="C105" s="39" t="s">
        <v>259</v>
      </c>
      <c r="D105" s="14" t="s">
        <v>260</v>
      </c>
      <c r="E105" s="14" t="s">
        <v>5</v>
      </c>
      <c r="F105" s="14" t="s">
        <v>261</v>
      </c>
      <c r="G105" s="17" t="s">
        <v>7</v>
      </c>
      <c r="H105" s="36">
        <v>250</v>
      </c>
      <c r="I105" s="37">
        <v>14.36</v>
      </c>
      <c r="J105" s="37"/>
      <c r="K105" s="38">
        <v>44531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5.5">
      <c r="A106" s="14" t="s">
        <v>1</v>
      </c>
      <c r="B106" s="15" t="s">
        <v>2</v>
      </c>
      <c r="C106" s="40" t="s">
        <v>52</v>
      </c>
      <c r="D106" s="30" t="s">
        <v>262</v>
      </c>
      <c r="E106" s="14" t="s">
        <v>210</v>
      </c>
      <c r="F106" s="14" t="s">
        <v>263</v>
      </c>
      <c r="G106" s="17" t="s">
        <v>55</v>
      </c>
      <c r="H106" s="36">
        <v>35</v>
      </c>
      <c r="I106" s="37">
        <v>94.56</v>
      </c>
      <c r="J106" s="37"/>
      <c r="K106" s="38">
        <v>44593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5.5">
      <c r="A107" s="14" t="s">
        <v>1</v>
      </c>
      <c r="B107" s="15" t="s">
        <v>2</v>
      </c>
      <c r="C107" s="17"/>
      <c r="D107" s="14" t="s">
        <v>264</v>
      </c>
      <c r="E107" s="15"/>
      <c r="F107" s="14"/>
      <c r="G107" s="17" t="s">
        <v>36</v>
      </c>
      <c r="H107" s="36">
        <v>128</v>
      </c>
      <c r="I107" s="37">
        <v>59.07</v>
      </c>
      <c r="J107" s="37"/>
      <c r="K107" s="38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5.5">
      <c r="A108" s="14" t="s">
        <v>1</v>
      </c>
      <c r="B108" s="15" t="s">
        <v>2</v>
      </c>
      <c r="C108" s="17"/>
      <c r="D108" s="14" t="s">
        <v>265</v>
      </c>
      <c r="E108" s="15"/>
      <c r="F108" s="14"/>
      <c r="G108" s="17" t="s">
        <v>36</v>
      </c>
      <c r="H108" s="36">
        <v>500</v>
      </c>
      <c r="I108" s="37">
        <v>26</v>
      </c>
      <c r="J108" s="37"/>
      <c r="K108" s="38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5.5">
      <c r="A109" s="14" t="s">
        <v>1</v>
      </c>
      <c r="B109" s="15" t="s">
        <v>2</v>
      </c>
      <c r="C109" s="17"/>
      <c r="D109" s="14" t="s">
        <v>266</v>
      </c>
      <c r="E109" s="17" t="s">
        <v>17</v>
      </c>
      <c r="F109" s="14"/>
      <c r="G109" s="17" t="s">
        <v>267</v>
      </c>
      <c r="H109" s="36">
        <v>3950</v>
      </c>
      <c r="I109" s="37">
        <v>3.75</v>
      </c>
      <c r="J109" s="37"/>
      <c r="K109" s="38">
        <v>44348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5.5">
      <c r="A110" s="14" t="s">
        <v>1</v>
      </c>
      <c r="B110" s="15" t="s">
        <v>2</v>
      </c>
      <c r="C110" s="17"/>
      <c r="D110" s="14" t="s">
        <v>268</v>
      </c>
      <c r="E110" s="17" t="s">
        <v>17</v>
      </c>
      <c r="F110" s="14"/>
      <c r="G110" s="17" t="s">
        <v>267</v>
      </c>
      <c r="H110" s="36">
        <v>21</v>
      </c>
      <c r="I110" s="37">
        <v>5.36</v>
      </c>
      <c r="J110" s="37"/>
      <c r="K110" s="38">
        <v>44228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5.5">
      <c r="A111" s="14" t="s">
        <v>1</v>
      </c>
      <c r="B111" s="15" t="s">
        <v>2</v>
      </c>
      <c r="C111" s="24" t="s">
        <v>71</v>
      </c>
      <c r="D111" s="14" t="s">
        <v>269</v>
      </c>
      <c r="E111" s="17" t="s">
        <v>140</v>
      </c>
      <c r="F111" s="14" t="s">
        <v>270</v>
      </c>
      <c r="G111" s="17" t="s">
        <v>55</v>
      </c>
      <c r="H111" s="36">
        <v>10</v>
      </c>
      <c r="I111" s="37">
        <v>54.32</v>
      </c>
      <c r="J111" s="37"/>
      <c r="K111" s="38">
        <v>44805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5.5">
      <c r="A112" s="14" t="s">
        <v>1</v>
      </c>
      <c r="B112" s="15" t="s">
        <v>2</v>
      </c>
      <c r="C112" s="24" t="s">
        <v>271</v>
      </c>
      <c r="D112" s="14" t="s">
        <v>272</v>
      </c>
      <c r="E112" s="17" t="s">
        <v>21</v>
      </c>
      <c r="F112" s="14" t="s">
        <v>273</v>
      </c>
      <c r="G112" s="17" t="s">
        <v>55</v>
      </c>
      <c r="H112" s="36">
        <v>17</v>
      </c>
      <c r="I112" s="37">
        <v>22.83</v>
      </c>
      <c r="J112" s="37"/>
      <c r="K112" s="38">
        <v>45231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5.5">
      <c r="A113" s="14" t="s">
        <v>1</v>
      </c>
      <c r="B113" s="15" t="s">
        <v>2</v>
      </c>
      <c r="C113" s="17"/>
      <c r="D113" s="14" t="s">
        <v>274</v>
      </c>
      <c r="E113" s="17" t="s">
        <v>17</v>
      </c>
      <c r="F113" s="14"/>
      <c r="G113" s="17" t="s">
        <v>36</v>
      </c>
      <c r="H113" s="36">
        <v>31</v>
      </c>
      <c r="I113" s="37">
        <v>5.96</v>
      </c>
      <c r="J113" s="37"/>
      <c r="K113" s="38">
        <v>44348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51">
      <c r="A114" s="14" t="s">
        <v>1</v>
      </c>
      <c r="B114" s="15" t="s">
        <v>2</v>
      </c>
      <c r="C114" s="17"/>
      <c r="D114" s="14" t="s">
        <v>275</v>
      </c>
      <c r="E114" s="17" t="s">
        <v>17</v>
      </c>
      <c r="F114" s="14"/>
      <c r="G114" s="17" t="s">
        <v>36</v>
      </c>
      <c r="H114" s="36">
        <v>494</v>
      </c>
      <c r="I114" s="37">
        <v>8.14</v>
      </c>
      <c r="J114" s="37"/>
      <c r="K114" s="38">
        <v>45231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5.5">
      <c r="A115" s="14" t="s">
        <v>1</v>
      </c>
      <c r="B115" s="15" t="s">
        <v>2</v>
      </c>
      <c r="C115" s="17"/>
      <c r="D115" s="14" t="s">
        <v>276</v>
      </c>
      <c r="E115" s="17" t="s">
        <v>17</v>
      </c>
      <c r="F115" s="14"/>
      <c r="G115" s="17" t="s">
        <v>36</v>
      </c>
      <c r="H115" s="36">
        <v>19134</v>
      </c>
      <c r="I115" s="37">
        <v>0.62</v>
      </c>
      <c r="J115" s="37"/>
      <c r="K115" s="38">
        <v>45139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5.5">
      <c r="A116" s="14" t="s">
        <v>1</v>
      </c>
      <c r="B116" s="15" t="s">
        <v>2</v>
      </c>
      <c r="C116" s="17"/>
      <c r="D116" s="14" t="s">
        <v>277</v>
      </c>
      <c r="E116" s="17" t="s">
        <v>17</v>
      </c>
      <c r="F116" s="14"/>
      <c r="G116" s="17" t="s">
        <v>36</v>
      </c>
      <c r="H116" s="36">
        <v>1900</v>
      </c>
      <c r="I116" s="37">
        <v>4.2080000000000002</v>
      </c>
      <c r="J116" s="37"/>
      <c r="K116" s="38">
        <v>44228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5.5">
      <c r="A117" s="14" t="s">
        <v>1</v>
      </c>
      <c r="B117" s="15" t="s">
        <v>2</v>
      </c>
      <c r="C117" s="24" t="s">
        <v>271</v>
      </c>
      <c r="D117" s="14" t="s">
        <v>278</v>
      </c>
      <c r="E117" s="17" t="s">
        <v>21</v>
      </c>
      <c r="F117" s="14" t="s">
        <v>279</v>
      </c>
      <c r="G117" s="17" t="s">
        <v>55</v>
      </c>
      <c r="H117" s="36">
        <v>366</v>
      </c>
      <c r="I117" s="37">
        <v>18.32</v>
      </c>
      <c r="J117" s="37"/>
      <c r="K117" s="38">
        <v>45200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5.5">
      <c r="A118" s="14" t="s">
        <v>1</v>
      </c>
      <c r="B118" s="15" t="s">
        <v>195</v>
      </c>
      <c r="C118" s="24" t="s">
        <v>280</v>
      </c>
      <c r="D118" s="14" t="s">
        <v>281</v>
      </c>
      <c r="E118" s="14" t="s">
        <v>5</v>
      </c>
      <c r="F118" s="14" t="s">
        <v>282</v>
      </c>
      <c r="G118" s="17" t="s">
        <v>7</v>
      </c>
      <c r="H118" s="36">
        <v>248</v>
      </c>
      <c r="I118" s="37">
        <v>1.4</v>
      </c>
      <c r="J118" s="37"/>
      <c r="K118" s="38">
        <v>45200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5.5">
      <c r="A119" s="14" t="s">
        <v>1</v>
      </c>
      <c r="B119" s="15" t="s">
        <v>2</v>
      </c>
      <c r="C119" s="24" t="s">
        <v>283</v>
      </c>
      <c r="D119" s="14" t="s">
        <v>284</v>
      </c>
      <c r="E119" s="14" t="s">
        <v>5</v>
      </c>
      <c r="F119" s="14" t="s">
        <v>285</v>
      </c>
      <c r="G119" s="17" t="s">
        <v>7</v>
      </c>
      <c r="H119" s="36">
        <v>56</v>
      </c>
      <c r="I119" s="37">
        <v>14.46</v>
      </c>
      <c r="J119" s="37"/>
      <c r="K119" s="38">
        <v>45078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5.5">
      <c r="A120" s="14" t="s">
        <v>1</v>
      </c>
      <c r="B120" s="15" t="s">
        <v>2</v>
      </c>
      <c r="C120" s="17"/>
      <c r="D120" s="14" t="s">
        <v>286</v>
      </c>
      <c r="E120" s="15" t="s">
        <v>17</v>
      </c>
      <c r="F120" s="14"/>
      <c r="G120" s="17" t="s">
        <v>36</v>
      </c>
      <c r="H120" s="36">
        <v>72</v>
      </c>
      <c r="I120" s="37">
        <v>219.99</v>
      </c>
      <c r="J120" s="37"/>
      <c r="K120" s="38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5.5">
      <c r="A121" s="14" t="s">
        <v>1</v>
      </c>
      <c r="B121" s="15" t="s">
        <v>2</v>
      </c>
      <c r="C121" s="17"/>
      <c r="D121" s="14" t="s">
        <v>287</v>
      </c>
      <c r="E121" s="17" t="s">
        <v>17</v>
      </c>
      <c r="F121" s="14"/>
      <c r="G121" s="17" t="s">
        <v>36</v>
      </c>
      <c r="H121" s="36">
        <v>1</v>
      </c>
      <c r="I121" s="37">
        <v>352.55</v>
      </c>
      <c r="J121" s="37"/>
      <c r="K121" s="38">
        <v>44602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5.5">
      <c r="A122" s="14" t="s">
        <v>1</v>
      </c>
      <c r="B122" s="15" t="s">
        <v>2</v>
      </c>
      <c r="C122" s="17"/>
      <c r="D122" s="14" t="s">
        <v>288</v>
      </c>
      <c r="E122" s="17" t="s">
        <v>17</v>
      </c>
      <c r="F122" s="14"/>
      <c r="G122" s="17" t="s">
        <v>36</v>
      </c>
      <c r="H122" s="36">
        <v>331</v>
      </c>
      <c r="I122" s="37">
        <v>86.45</v>
      </c>
      <c r="J122" s="37"/>
      <c r="K122" s="38">
        <v>44348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38.25">
      <c r="A123" s="14" t="s">
        <v>1</v>
      </c>
      <c r="B123" s="15" t="s">
        <v>2</v>
      </c>
      <c r="C123" s="17"/>
      <c r="D123" s="14" t="s">
        <v>289</v>
      </c>
      <c r="E123" s="17" t="s">
        <v>17</v>
      </c>
      <c r="F123" s="14"/>
      <c r="G123" s="17" t="s">
        <v>36</v>
      </c>
      <c r="H123" s="36">
        <v>0</v>
      </c>
      <c r="I123" s="37">
        <v>700</v>
      </c>
      <c r="J123" s="37"/>
      <c r="K123" s="38">
        <v>44105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51">
      <c r="A124" s="14" t="s">
        <v>1</v>
      </c>
      <c r="B124" s="15" t="s">
        <v>2</v>
      </c>
      <c r="C124" s="17"/>
      <c r="D124" s="14" t="s">
        <v>290</v>
      </c>
      <c r="E124" s="17" t="s">
        <v>17</v>
      </c>
      <c r="F124" s="14"/>
      <c r="G124" s="17" t="s">
        <v>36</v>
      </c>
      <c r="H124" s="36">
        <v>10</v>
      </c>
      <c r="I124" s="37">
        <v>198</v>
      </c>
      <c r="J124" s="37"/>
      <c r="K124" s="38">
        <v>44075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38.25">
      <c r="A125" s="14" t="s">
        <v>1</v>
      </c>
      <c r="B125" s="15" t="s">
        <v>2</v>
      </c>
      <c r="C125" s="17"/>
      <c r="D125" s="14" t="s">
        <v>291</v>
      </c>
      <c r="E125" s="17" t="s">
        <v>17</v>
      </c>
      <c r="F125" s="14"/>
      <c r="G125" s="17" t="s">
        <v>36</v>
      </c>
      <c r="H125" s="36">
        <v>72</v>
      </c>
      <c r="I125" s="37">
        <v>135</v>
      </c>
      <c r="J125" s="37"/>
      <c r="K125" s="38">
        <v>44470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51">
      <c r="A126" s="14" t="s">
        <v>1</v>
      </c>
      <c r="B126" s="15" t="s">
        <v>2</v>
      </c>
      <c r="C126" s="17"/>
      <c r="D126" s="14" t="s">
        <v>292</v>
      </c>
      <c r="E126" s="17" t="s">
        <v>17</v>
      </c>
      <c r="F126" s="14"/>
      <c r="G126" s="17" t="s">
        <v>36</v>
      </c>
      <c r="H126" s="36">
        <v>160</v>
      </c>
      <c r="I126" s="37">
        <v>135</v>
      </c>
      <c r="J126" s="37"/>
      <c r="K126" s="38">
        <v>44105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38.25">
      <c r="A127" s="14" t="s">
        <v>1</v>
      </c>
      <c r="B127" s="15" t="s">
        <v>2</v>
      </c>
      <c r="C127" s="17"/>
      <c r="D127" s="14" t="s">
        <v>293</v>
      </c>
      <c r="E127" s="17" t="s">
        <v>17</v>
      </c>
      <c r="F127" s="14"/>
      <c r="G127" s="17" t="s">
        <v>36</v>
      </c>
      <c r="H127" s="36">
        <v>10</v>
      </c>
      <c r="I127" s="37">
        <v>35</v>
      </c>
      <c r="J127" s="37"/>
      <c r="K127" s="38">
        <v>44440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5.5">
      <c r="A128" s="14" t="s">
        <v>1</v>
      </c>
      <c r="B128" s="15" t="s">
        <v>2</v>
      </c>
      <c r="C128" s="17"/>
      <c r="D128" s="14" t="s">
        <v>294</v>
      </c>
      <c r="E128" s="17" t="s">
        <v>17</v>
      </c>
      <c r="F128" s="14"/>
      <c r="G128" s="17" t="s">
        <v>36</v>
      </c>
      <c r="H128" s="36">
        <v>1000</v>
      </c>
      <c r="I128" s="37">
        <v>8.8800000000000008</v>
      </c>
      <c r="J128" s="37"/>
      <c r="K128" s="38">
        <v>44105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5.5">
      <c r="A129" s="14" t="s">
        <v>1</v>
      </c>
      <c r="B129" s="15" t="s">
        <v>2</v>
      </c>
      <c r="C129" s="17"/>
      <c r="D129" s="14" t="s">
        <v>295</v>
      </c>
      <c r="E129" s="17" t="s">
        <v>17</v>
      </c>
      <c r="F129" s="14"/>
      <c r="G129" s="17" t="s">
        <v>36</v>
      </c>
      <c r="H129" s="36">
        <v>205</v>
      </c>
      <c r="I129" s="37">
        <v>10.79</v>
      </c>
      <c r="J129" s="37"/>
      <c r="K129" s="38">
        <v>44409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5.5">
      <c r="A130" s="14" t="s">
        <v>1</v>
      </c>
      <c r="B130" s="15" t="s">
        <v>2</v>
      </c>
      <c r="C130" s="17"/>
      <c r="D130" s="14" t="s">
        <v>296</v>
      </c>
      <c r="E130" s="17" t="s">
        <v>17</v>
      </c>
      <c r="F130" s="14"/>
      <c r="G130" s="17" t="s">
        <v>36</v>
      </c>
      <c r="H130" s="36">
        <v>588</v>
      </c>
      <c r="I130" s="37">
        <v>11.68</v>
      </c>
      <c r="J130" s="37"/>
      <c r="K130" s="38">
        <v>44228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5.5">
      <c r="A131" s="14" t="s">
        <v>1</v>
      </c>
      <c r="B131" s="15" t="s">
        <v>2</v>
      </c>
      <c r="C131" s="17"/>
      <c r="D131" s="14" t="s">
        <v>297</v>
      </c>
      <c r="E131" s="17" t="s">
        <v>17</v>
      </c>
      <c r="F131" s="14"/>
      <c r="G131" s="17" t="s">
        <v>36</v>
      </c>
      <c r="H131" s="36">
        <v>180</v>
      </c>
      <c r="I131" s="37">
        <v>10.199999999999999</v>
      </c>
      <c r="J131" s="37"/>
      <c r="K131" s="38">
        <v>44228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5.5">
      <c r="A132" s="14" t="s">
        <v>298</v>
      </c>
      <c r="B132" s="15" t="s">
        <v>2</v>
      </c>
      <c r="C132" s="24" t="s">
        <v>221</v>
      </c>
      <c r="D132" s="14" t="s">
        <v>299</v>
      </c>
      <c r="E132" s="17" t="s">
        <v>300</v>
      </c>
      <c r="F132" s="14"/>
      <c r="G132" s="17" t="s">
        <v>21</v>
      </c>
      <c r="H132" s="36">
        <v>50</v>
      </c>
      <c r="I132" s="37">
        <v>41.62</v>
      </c>
      <c r="J132" s="37"/>
      <c r="K132" s="38">
        <v>44958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5.5">
      <c r="A133" s="14" t="s">
        <v>1</v>
      </c>
      <c r="B133" s="15" t="s">
        <v>2</v>
      </c>
      <c r="C133" s="31" t="s">
        <v>301</v>
      </c>
      <c r="D133" s="14" t="s">
        <v>302</v>
      </c>
      <c r="E133" s="17" t="s">
        <v>300</v>
      </c>
      <c r="F133" s="41">
        <v>5.0000000000000001E-4</v>
      </c>
      <c r="G133" s="17" t="s">
        <v>21</v>
      </c>
      <c r="H133" s="36">
        <v>21</v>
      </c>
      <c r="I133" s="37">
        <v>24.72</v>
      </c>
      <c r="J133" s="37"/>
      <c r="K133" s="38">
        <v>44896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5.5">
      <c r="A134" s="14" t="s">
        <v>1</v>
      </c>
      <c r="B134" s="15" t="s">
        <v>2</v>
      </c>
      <c r="C134" s="31" t="s">
        <v>301</v>
      </c>
      <c r="D134" s="14" t="s">
        <v>303</v>
      </c>
      <c r="E134" s="17" t="s">
        <v>300</v>
      </c>
      <c r="F134" s="41">
        <v>1E-3</v>
      </c>
      <c r="G134" s="17" t="s">
        <v>21</v>
      </c>
      <c r="H134" s="36">
        <v>21</v>
      </c>
      <c r="I134" s="37">
        <v>23.21</v>
      </c>
      <c r="J134" s="37"/>
      <c r="K134" s="38">
        <v>44501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5.5">
      <c r="A135" s="14" t="s">
        <v>1</v>
      </c>
      <c r="B135" s="15" t="s">
        <v>2</v>
      </c>
      <c r="C135" s="24" t="s">
        <v>304</v>
      </c>
      <c r="D135" s="14" t="s">
        <v>305</v>
      </c>
      <c r="E135" s="14" t="s">
        <v>5</v>
      </c>
      <c r="F135" s="14" t="s">
        <v>306</v>
      </c>
      <c r="G135" s="17" t="s">
        <v>7</v>
      </c>
      <c r="H135" s="36">
        <v>1186</v>
      </c>
      <c r="I135" s="37">
        <v>1.64</v>
      </c>
      <c r="J135" s="37"/>
      <c r="K135" s="38">
        <v>44501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5.5">
      <c r="A136" s="14" t="s">
        <v>1</v>
      </c>
      <c r="B136" s="15" t="s">
        <v>2</v>
      </c>
      <c r="C136" s="24" t="s">
        <v>307</v>
      </c>
      <c r="D136" s="14" t="s">
        <v>308</v>
      </c>
      <c r="E136" s="14"/>
      <c r="F136" s="14"/>
      <c r="G136" s="17" t="s">
        <v>55</v>
      </c>
      <c r="H136" s="36">
        <v>42</v>
      </c>
      <c r="I136" s="37">
        <v>11.29</v>
      </c>
      <c r="J136" s="37"/>
      <c r="K136" s="38">
        <v>44136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5.5">
      <c r="A137" s="14" t="s">
        <v>1</v>
      </c>
      <c r="B137" s="15" t="s">
        <v>2</v>
      </c>
      <c r="C137" s="16" t="s">
        <v>283</v>
      </c>
      <c r="D137" s="30" t="s">
        <v>309</v>
      </c>
      <c r="E137" s="14" t="s">
        <v>5</v>
      </c>
      <c r="F137" s="14" t="s">
        <v>310</v>
      </c>
      <c r="G137" s="17" t="s">
        <v>7</v>
      </c>
      <c r="H137" s="36">
        <v>95</v>
      </c>
      <c r="I137" s="37">
        <v>11.81</v>
      </c>
      <c r="J137" s="37"/>
      <c r="K137" s="38">
        <v>45292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5.5">
      <c r="A138" s="14" t="s">
        <v>1</v>
      </c>
      <c r="B138" s="15" t="s">
        <v>2</v>
      </c>
      <c r="C138" s="24" t="s">
        <v>52</v>
      </c>
      <c r="D138" s="14" t="s">
        <v>311</v>
      </c>
      <c r="E138" s="17" t="s">
        <v>10</v>
      </c>
      <c r="F138" s="14" t="s">
        <v>312</v>
      </c>
      <c r="G138" s="17" t="s">
        <v>12</v>
      </c>
      <c r="H138" s="36">
        <v>474</v>
      </c>
      <c r="I138" s="37">
        <v>0.39</v>
      </c>
      <c r="J138" s="37"/>
      <c r="K138" s="38">
        <v>44166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5.5">
      <c r="A139" s="14" t="s">
        <v>1</v>
      </c>
      <c r="B139" s="15" t="s">
        <v>2</v>
      </c>
      <c r="C139" s="17"/>
      <c r="D139" s="14" t="s">
        <v>313</v>
      </c>
      <c r="E139" s="17" t="s">
        <v>17</v>
      </c>
      <c r="F139" s="14"/>
      <c r="G139" s="17" t="s">
        <v>36</v>
      </c>
      <c r="H139" s="36">
        <v>620</v>
      </c>
      <c r="I139" s="37">
        <v>0.92</v>
      </c>
      <c r="J139" s="37"/>
      <c r="K139" s="38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5.5">
      <c r="A140" s="14" t="s">
        <v>1</v>
      </c>
      <c r="B140" s="15" t="s">
        <v>2</v>
      </c>
      <c r="C140" s="17"/>
      <c r="D140" s="14" t="s">
        <v>314</v>
      </c>
      <c r="E140" s="17" t="s">
        <v>17</v>
      </c>
      <c r="F140" s="14"/>
      <c r="G140" s="17" t="s">
        <v>36</v>
      </c>
      <c r="H140" s="36">
        <v>3974</v>
      </c>
      <c r="I140" s="37">
        <v>1.31</v>
      </c>
      <c r="J140" s="37"/>
      <c r="K140" s="38">
        <v>44621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5.5">
      <c r="A141" s="14" t="s">
        <v>1</v>
      </c>
      <c r="B141" s="15" t="s">
        <v>2</v>
      </c>
      <c r="C141" s="17"/>
      <c r="D141" s="14" t="s">
        <v>315</v>
      </c>
      <c r="E141" s="17" t="s">
        <v>17</v>
      </c>
      <c r="F141" s="14"/>
      <c r="G141" s="17" t="s">
        <v>36</v>
      </c>
      <c r="H141" s="36">
        <v>2585</v>
      </c>
      <c r="I141" s="37">
        <v>1.63</v>
      </c>
      <c r="J141" s="37"/>
      <c r="K141" s="38">
        <v>44713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5.5">
      <c r="A142" s="14" t="s">
        <v>1</v>
      </c>
      <c r="B142" s="15" t="s">
        <v>2</v>
      </c>
      <c r="C142" s="17"/>
      <c r="D142" s="14" t="s">
        <v>316</v>
      </c>
      <c r="E142" s="17" t="s">
        <v>17</v>
      </c>
      <c r="F142" s="14"/>
      <c r="G142" s="17" t="s">
        <v>36</v>
      </c>
      <c r="H142" s="36">
        <v>515</v>
      </c>
      <c r="I142" s="37">
        <v>2.2599999999999998</v>
      </c>
      <c r="J142" s="37"/>
      <c r="K142" s="38">
        <v>44958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5.5">
      <c r="A143" s="14" t="s">
        <v>1</v>
      </c>
      <c r="B143" s="15" t="s">
        <v>2</v>
      </c>
      <c r="C143" s="17"/>
      <c r="D143" s="14" t="s">
        <v>317</v>
      </c>
      <c r="E143" s="17" t="s">
        <v>17</v>
      </c>
      <c r="F143" s="14"/>
      <c r="G143" s="17" t="s">
        <v>36</v>
      </c>
      <c r="H143" s="36">
        <v>714</v>
      </c>
      <c r="I143" s="37">
        <v>1.1100000000000001</v>
      </c>
      <c r="J143" s="37"/>
      <c r="K143" s="38">
        <v>44927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5.5">
      <c r="A144" s="14" t="s">
        <v>1</v>
      </c>
      <c r="B144" s="15" t="s">
        <v>2</v>
      </c>
      <c r="C144" s="17"/>
      <c r="D144" s="14" t="s">
        <v>318</v>
      </c>
      <c r="E144" s="17" t="s">
        <v>17</v>
      </c>
      <c r="F144" s="14"/>
      <c r="G144" s="17" t="s">
        <v>36</v>
      </c>
      <c r="H144" s="36">
        <v>4064</v>
      </c>
      <c r="I144" s="37">
        <v>0.99</v>
      </c>
      <c r="J144" s="37"/>
      <c r="K144" s="38">
        <v>44866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5.5">
      <c r="A145" s="14" t="s">
        <v>1</v>
      </c>
      <c r="B145" s="15" t="s">
        <v>2</v>
      </c>
      <c r="C145" s="17"/>
      <c r="D145" s="14" t="s">
        <v>319</v>
      </c>
      <c r="E145" s="17" t="s">
        <v>17</v>
      </c>
      <c r="F145" s="14"/>
      <c r="G145" s="17" t="s">
        <v>36</v>
      </c>
      <c r="H145" s="36">
        <v>230</v>
      </c>
      <c r="I145" s="37">
        <v>2.56</v>
      </c>
      <c r="J145" s="37"/>
      <c r="K145" s="38">
        <v>44896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5.5">
      <c r="A146" s="14" t="s">
        <v>1</v>
      </c>
      <c r="B146" s="42" t="s">
        <v>2</v>
      </c>
      <c r="C146" s="14" t="s">
        <v>320</v>
      </c>
      <c r="D146" s="14" t="s">
        <v>321</v>
      </c>
      <c r="E146" s="14" t="s">
        <v>322</v>
      </c>
      <c r="F146" s="14" t="s">
        <v>323</v>
      </c>
      <c r="G146" s="43" t="s">
        <v>17</v>
      </c>
      <c r="H146" s="44">
        <v>10</v>
      </c>
      <c r="I146" s="44">
        <v>3014.13</v>
      </c>
      <c r="J146" s="44">
        <v>6</v>
      </c>
      <c r="K146" s="45">
        <v>44287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38.25">
      <c r="A147" s="14" t="s">
        <v>1</v>
      </c>
      <c r="B147" s="42" t="s">
        <v>2</v>
      </c>
      <c r="C147" s="14" t="s">
        <v>324</v>
      </c>
      <c r="D147" s="14" t="s">
        <v>325</v>
      </c>
      <c r="E147" s="14" t="s">
        <v>326</v>
      </c>
      <c r="F147" s="14" t="s">
        <v>327</v>
      </c>
      <c r="G147" s="43" t="s">
        <v>328</v>
      </c>
      <c r="H147" s="44">
        <v>451</v>
      </c>
      <c r="I147" s="44">
        <v>5.51</v>
      </c>
      <c r="J147" s="44"/>
      <c r="K147" s="45">
        <v>43804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38.25">
      <c r="A148" s="14" t="s">
        <v>1</v>
      </c>
      <c r="B148" s="42" t="s">
        <v>2</v>
      </c>
      <c r="C148" s="14" t="s">
        <v>329</v>
      </c>
      <c r="D148" s="14" t="s">
        <v>330</v>
      </c>
      <c r="E148" s="14" t="s">
        <v>331</v>
      </c>
      <c r="F148" s="14" t="s">
        <v>327</v>
      </c>
      <c r="G148" s="43" t="s">
        <v>328</v>
      </c>
      <c r="H148" s="44">
        <v>140</v>
      </c>
      <c r="I148" s="44">
        <v>59.49</v>
      </c>
      <c r="J148" s="44"/>
      <c r="K148" s="45">
        <v>43830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63.75">
      <c r="A149" s="14" t="s">
        <v>1</v>
      </c>
      <c r="B149" s="42" t="s">
        <v>2</v>
      </c>
      <c r="C149" s="14" t="s">
        <v>332</v>
      </c>
      <c r="D149" s="14" t="s">
        <v>333</v>
      </c>
      <c r="E149" s="14" t="s">
        <v>331</v>
      </c>
      <c r="F149" s="14" t="s">
        <v>327</v>
      </c>
      <c r="G149" s="43" t="s">
        <v>328</v>
      </c>
      <c r="H149" s="44">
        <v>0</v>
      </c>
      <c r="I149" s="44">
        <v>4.6100000000000003</v>
      </c>
      <c r="J149" s="44"/>
      <c r="K149" s="45">
        <v>43769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51">
      <c r="A150" s="14" t="s">
        <v>1</v>
      </c>
      <c r="B150" s="42" t="s">
        <v>2</v>
      </c>
      <c r="C150" s="14" t="s">
        <v>334</v>
      </c>
      <c r="D150" s="14" t="s">
        <v>335</v>
      </c>
      <c r="E150" s="14" t="s">
        <v>336</v>
      </c>
      <c r="F150" s="14" t="s">
        <v>337</v>
      </c>
      <c r="G150" s="43" t="s">
        <v>328</v>
      </c>
      <c r="H150" s="44">
        <v>345</v>
      </c>
      <c r="I150" s="44">
        <v>55.57</v>
      </c>
      <c r="J150" s="44"/>
      <c r="K150" s="45">
        <v>44255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63.75">
      <c r="A151" s="14" t="s">
        <v>1</v>
      </c>
      <c r="B151" s="42" t="s">
        <v>2</v>
      </c>
      <c r="C151" s="14" t="s">
        <v>338</v>
      </c>
      <c r="D151" s="14" t="s">
        <v>339</v>
      </c>
      <c r="E151" s="14" t="s">
        <v>331</v>
      </c>
      <c r="F151" s="14" t="s">
        <v>337</v>
      </c>
      <c r="G151" s="43" t="s">
        <v>328</v>
      </c>
      <c r="H151" s="44">
        <v>510</v>
      </c>
      <c r="I151" s="44">
        <v>14.1</v>
      </c>
      <c r="J151" s="44"/>
      <c r="K151" s="45">
        <v>44116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76.5">
      <c r="A152" s="14" t="s">
        <v>1</v>
      </c>
      <c r="B152" s="42" t="s">
        <v>2</v>
      </c>
      <c r="C152" s="14" t="s">
        <v>340</v>
      </c>
      <c r="D152" s="14" t="s">
        <v>341</v>
      </c>
      <c r="E152" s="14" t="s">
        <v>331</v>
      </c>
      <c r="F152" s="14" t="s">
        <v>327</v>
      </c>
      <c r="G152" s="43" t="s">
        <v>328</v>
      </c>
      <c r="H152" s="44">
        <v>2774</v>
      </c>
      <c r="I152" s="44">
        <v>3.28</v>
      </c>
      <c r="J152" s="44"/>
      <c r="K152" s="45">
        <v>43982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89.25">
      <c r="A153" s="14" t="s">
        <v>1</v>
      </c>
      <c r="B153" s="42" t="s">
        <v>2</v>
      </c>
      <c r="C153" s="14" t="s">
        <v>342</v>
      </c>
      <c r="D153" s="14" t="s">
        <v>343</v>
      </c>
      <c r="E153" s="14" t="s">
        <v>331</v>
      </c>
      <c r="F153" s="14" t="s">
        <v>327</v>
      </c>
      <c r="G153" s="43" t="s">
        <v>328</v>
      </c>
      <c r="H153" s="44">
        <v>287</v>
      </c>
      <c r="I153" s="44">
        <v>5.58</v>
      </c>
      <c r="J153" s="44"/>
      <c r="K153" s="45">
        <v>43982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51">
      <c r="A154" s="14" t="s">
        <v>1</v>
      </c>
      <c r="B154" s="42" t="s">
        <v>2</v>
      </c>
      <c r="C154" s="14" t="s">
        <v>344</v>
      </c>
      <c r="D154" s="14" t="s">
        <v>345</v>
      </c>
      <c r="E154" s="14" t="s">
        <v>331</v>
      </c>
      <c r="F154" s="14" t="s">
        <v>337</v>
      </c>
      <c r="G154" s="43" t="s">
        <v>328</v>
      </c>
      <c r="H154" s="44">
        <v>0</v>
      </c>
      <c r="I154" s="44">
        <v>156.25</v>
      </c>
      <c r="J154" s="44"/>
      <c r="K154" s="45">
        <v>43922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51">
      <c r="A155" s="14" t="s">
        <v>1</v>
      </c>
      <c r="B155" s="15" t="s">
        <v>2</v>
      </c>
      <c r="C155" s="14" t="s">
        <v>344</v>
      </c>
      <c r="D155" s="14" t="s">
        <v>346</v>
      </c>
      <c r="E155" s="14" t="s">
        <v>331</v>
      </c>
      <c r="F155" s="14" t="s">
        <v>337</v>
      </c>
      <c r="G155" s="43" t="s">
        <v>328</v>
      </c>
      <c r="H155" s="27">
        <v>128</v>
      </c>
      <c r="I155" s="22">
        <v>123.47</v>
      </c>
      <c r="J155" s="22"/>
      <c r="K155" s="23">
        <v>44116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5.5">
      <c r="A156" s="14" t="s">
        <v>1</v>
      </c>
      <c r="B156" s="15" t="s">
        <v>2</v>
      </c>
      <c r="C156" s="14" t="s">
        <v>347</v>
      </c>
      <c r="D156" s="14" t="s">
        <v>348</v>
      </c>
      <c r="E156" s="14" t="s">
        <v>93</v>
      </c>
      <c r="F156" s="14" t="s">
        <v>349</v>
      </c>
      <c r="G156" s="43" t="s">
        <v>328</v>
      </c>
      <c r="H156" s="27">
        <v>0</v>
      </c>
      <c r="I156" s="22">
        <v>2.34</v>
      </c>
      <c r="J156" s="22"/>
      <c r="K156" s="23">
        <v>44043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7.5">
      <c r="A157" s="14" t="s">
        <v>1</v>
      </c>
      <c r="B157" s="15" t="s">
        <v>2</v>
      </c>
      <c r="C157" s="14" t="s">
        <v>350</v>
      </c>
      <c r="D157" s="14" t="s">
        <v>351</v>
      </c>
      <c r="E157" s="14" t="s">
        <v>331</v>
      </c>
      <c r="F157" s="14" t="s">
        <v>352</v>
      </c>
      <c r="G157" s="43" t="s">
        <v>328</v>
      </c>
      <c r="H157" s="27">
        <v>76</v>
      </c>
      <c r="I157" s="22">
        <v>36.090000000000003</v>
      </c>
      <c r="J157" s="22"/>
      <c r="K157" s="23">
        <v>44439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63.75">
      <c r="A158" s="14" t="s">
        <v>1</v>
      </c>
      <c r="B158" s="15" t="s">
        <v>2</v>
      </c>
      <c r="C158" s="14" t="s">
        <v>353</v>
      </c>
      <c r="D158" s="14" t="s">
        <v>354</v>
      </c>
      <c r="E158" s="14" t="s">
        <v>331</v>
      </c>
      <c r="F158" s="14" t="s">
        <v>355</v>
      </c>
      <c r="G158" s="19" t="s">
        <v>328</v>
      </c>
      <c r="H158" s="27">
        <v>0</v>
      </c>
      <c r="I158" s="22">
        <v>5.58</v>
      </c>
      <c r="J158" s="22"/>
      <c r="K158" s="23">
        <v>44651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5.5">
      <c r="A159" s="14" t="s">
        <v>1</v>
      </c>
      <c r="B159" s="15" t="s">
        <v>356</v>
      </c>
      <c r="C159" s="24" t="s">
        <v>357</v>
      </c>
      <c r="D159" s="14" t="s">
        <v>358</v>
      </c>
      <c r="E159" s="14" t="s">
        <v>331</v>
      </c>
      <c r="F159" s="14" t="s">
        <v>359</v>
      </c>
      <c r="G159" s="17" t="s">
        <v>328</v>
      </c>
      <c r="H159" s="36">
        <v>2900</v>
      </c>
      <c r="I159" s="37">
        <v>26.99</v>
      </c>
      <c r="J159" s="37"/>
      <c r="K159" s="38">
        <v>44105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14"/>
      <c r="B160" s="15"/>
      <c r="C160" s="46"/>
      <c r="D160" s="46"/>
      <c r="E160" s="46"/>
      <c r="F160" s="46"/>
      <c r="G160" s="46"/>
      <c r="H160" s="37"/>
      <c r="I160" s="37"/>
      <c r="J160" s="37"/>
      <c r="K160" s="38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14"/>
      <c r="B161" s="15"/>
      <c r="C161" s="46"/>
      <c r="D161" s="46"/>
      <c r="E161" s="46"/>
      <c r="F161" s="46"/>
      <c r="G161" s="46"/>
      <c r="H161" s="37"/>
      <c r="I161" s="37"/>
      <c r="J161" s="37"/>
      <c r="K161" s="38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</sheetData>
  <mergeCells count="2">
    <mergeCell ref="E2:H2"/>
    <mergeCell ref="E3:H3"/>
  </mergeCells>
  <conditionalFormatting sqref="D7:D8">
    <cfRule type="notContainsBlanks" dxfId="0" priority="1">
      <formula>LEN(TRIM(D7))&gt;0</formula>
    </cfRule>
  </conditionalFormatting>
  <dataValidations count="2">
    <dataValidation type="list" allowBlank="1" showErrorMessage="1" sqref="B7:B161">
      <formula1>Джерела</formula1>
    </dataValidation>
    <dataValidation type="custom" allowBlank="1" showDropDown="1" showErrorMessage="1" sqref="K7:K161">
      <formula1>OR(NOT(ISERROR(DATEVALUE(K7))), AND(ISNUMBER(K7), LEFT(CELL("format", K7))="D"))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Шполянський ЦПМСД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</dc:creator>
  <cp:lastModifiedBy>Дина</cp:lastModifiedBy>
  <dcterms:created xsi:type="dcterms:W3CDTF">2020-08-12T13:33:51Z</dcterms:created>
  <dcterms:modified xsi:type="dcterms:W3CDTF">2020-08-12T13:34:25Z</dcterms:modified>
</cp:coreProperties>
</file>